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MEMORIA GRIS\Aguas de Cordoba 2023\PAAC\PAAC 2023\"/>
    </mc:Choice>
  </mc:AlternateContent>
  <xr:revisionPtr revIDLastSave="0" documentId="13_ncr:1_{4F22320D-A530-4F1E-B5EE-E4E3E93B9B5F}" xr6:coauthVersionLast="47" xr6:coauthVersionMax="47" xr10:uidLastSave="{00000000-0000-0000-0000-000000000000}"/>
  <bookViews>
    <workbookView xWindow="-110" yWindow="-110" windowWidth="19420" windowHeight="10300" xr2:uid="{00000000-000D-0000-FFFF-FFFF00000000}"/>
  </bookViews>
  <sheets>
    <sheet name="MATRIZ DE RIESGO" sheetId="2" r:id="rId1"/>
    <sheet name="TABLA DE PROBABILIDAD" sheetId="3" r:id="rId2"/>
    <sheet name="Matriz"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'MATRIZ DE RIESGO'!$J$9:$J$9</definedName>
    <definedName name="ACTOS_MAL_INTENCIONADOS.">'MATRIZ DE RIESGO'!#REF!</definedName>
    <definedName name="AUTONOMIA_EN_LA_TOMA_DE_DECISIONES">'MATRIZ DE RIESGO'!#REF!</definedName>
    <definedName name="BAJA_CAPACIDAD_TECNOLÓGICA" localSheetId="2">'[1]MAPA DE RIESGO'!#REF!</definedName>
    <definedName name="BAJA_CAPACIDAD_TECNOLÓGICA" localSheetId="1">'[1]MAPA DE RIESGO'!#REF!</definedName>
    <definedName name="BAJA_CAPACIDAD_TECNOLÓGICA">'MATRIZ DE RIESGO'!#REF!</definedName>
    <definedName name="BAJO_CRITICO" localSheetId="2">#REF!</definedName>
    <definedName name="BAJO_CRITICO" localSheetId="0">'MATRIZ DE RIESGO'!#REF!</definedName>
    <definedName name="BAJO_CRITICO" localSheetId="1">#REF!</definedName>
    <definedName name="BAJO_CRITICO">#REF!</definedName>
    <definedName name="bllloo" localSheetId="2">#REF!</definedName>
    <definedName name="bllloo" localSheetId="0">#REF!</definedName>
    <definedName name="bllloo" localSheetId="1">#REF!</definedName>
    <definedName name="bllloo">#REF!</definedName>
    <definedName name="CORRESPONDENCIA_A_RADICAR" localSheetId="2">'[1]MAPA DE RIESGO'!#REF!</definedName>
    <definedName name="CORRESPONDENCIA_A_RADICAR" localSheetId="1">'[1]MAPA DE RIESGO'!#REF!</definedName>
    <definedName name="CORRESPONDENCIA_A_RADICAR">'MATRIZ DE RIESGO'!#REF!</definedName>
    <definedName name="CRITICO" localSheetId="2">#REF!</definedName>
    <definedName name="CRITICO" localSheetId="0">'MATRIZ DE RIESGO'!#REF!</definedName>
    <definedName name="CRITICO" localSheetId="1">#REF!</definedName>
    <definedName name="CRITICO">#REF!</definedName>
    <definedName name="DEMORA" localSheetId="2">#REF!</definedName>
    <definedName name="DEMORA" localSheetId="1">#REF!</definedName>
    <definedName name="DEMORA">#REF!</definedName>
    <definedName name="DESACIERTO" localSheetId="2">#REF!</definedName>
    <definedName name="DESACIERTO" localSheetId="1">#REF!</definedName>
    <definedName name="DESACIERTO">#REF!</definedName>
    <definedName name="DESCONOCIMIENTO_DEL_PROCESO_DE_COMUNICACIÓN.">'MATRIZ DE RIESGO'!#REF!</definedName>
    <definedName name="FALTA_DE_PLANES_DE_ACCION" localSheetId="2">#REF!</definedName>
    <definedName name="FALTA_DE_PLANES_DE_ACCION" localSheetId="1">#REF!</definedName>
    <definedName name="FALTA_DE_PLANES_DE_ACCION">#REF!</definedName>
    <definedName name="FALTA_DE_SISTEMATIZACIÓN" localSheetId="2">'[1]MAPA DE RIESGO'!#REF!</definedName>
    <definedName name="FALTA_DE_SISTEMATIZACIÓN" localSheetId="1">'[1]MAPA DE RIESGO'!#REF!</definedName>
    <definedName name="FALTA_DE_SISTEMATIZACIÓN">'MATRIZ DE RIESGO'!#REF!</definedName>
    <definedName name="FRECUENCIA" localSheetId="2">#REF!</definedName>
    <definedName name="FRECUENCIA" localSheetId="0">'MATRIZ DE RIESGO'!#REF!</definedName>
    <definedName name="FRECUENCIA" localSheetId="1">#REF!</definedName>
    <definedName name="FRECUENCIA">#REF!</definedName>
    <definedName name="GGHJHJJHJH" localSheetId="2">#REF!</definedName>
    <definedName name="GGHJHJJHJH" localSheetId="1">#REF!</definedName>
    <definedName name="GGHJHJJHJH">#REF!</definedName>
    <definedName name="GRAVEMENTE_CRITICO" localSheetId="2">#REF!</definedName>
    <definedName name="GRAVEMENTE_CRITICO" localSheetId="0">'MATRIZ DE RIESGO'!#REF!</definedName>
    <definedName name="GRAVEMENTE_CRITICO" localSheetId="1">#REF!</definedName>
    <definedName name="GRAVEMENTE_CRITICO">#REF!</definedName>
    <definedName name="INCUMPLIMIENTO." localSheetId="2">#REF!</definedName>
    <definedName name="INCUMPLIMIENTO." localSheetId="1">#REF!</definedName>
    <definedName name="INCUMPLIMIENTO.">#REF!</definedName>
    <definedName name="INEXACTITUD" localSheetId="2">#REF!</definedName>
    <definedName name="INEXACTITUD" localSheetId="1">#REF!</definedName>
    <definedName name="INEXACTITUD">#REF!</definedName>
    <definedName name="INEXACTITUD." localSheetId="2">'[1]MAPA DE RIESGO'!#REF!</definedName>
    <definedName name="INEXACTITUD." localSheetId="1">'[1]MAPA DE RIESGO'!#REF!</definedName>
    <definedName name="INEXACTITUD.">'MATRIZ DE RIESGO'!#REF!</definedName>
    <definedName name="INTERNET" localSheetId="2">'[1]MAPA DE RIESGO'!#REF!</definedName>
    <definedName name="INTERNET" localSheetId="1">'[1]MAPA DE RIESGO'!#REF!</definedName>
    <definedName name="INTERNET">'MATRIZ DE RIESGO'!#REF!</definedName>
    <definedName name="MANEJO_DE_ARCHIVO" localSheetId="2">'[1]MAPA DE RIESGO'!#REF!</definedName>
    <definedName name="MANEJO_DE_ARCHIVO" localSheetId="1">'[1]MAPA DE RIESGO'!#REF!</definedName>
    <definedName name="MANEJO_DE_ARCHIVO">'MATRIZ DE RIESGO'!#REF!</definedName>
    <definedName name="MAPA" localSheetId="2">#REF!</definedName>
    <definedName name="MAPA" localSheetId="1">#REF!</definedName>
    <definedName name="MAPA">#REF!</definedName>
    <definedName name="OOOOOO" localSheetId="2">#REF!</definedName>
    <definedName name="OOOOOO" localSheetId="1">#REF!</definedName>
    <definedName name="OOOOOO">#REF!</definedName>
    <definedName name="PROBABILIDAD" localSheetId="0">'MATRIZ DE RIESGO'!$J$5+'MATRIZ DE RIESGO'!$J$9:$J$10</definedName>
    <definedName name="PUBLICACIÓN_DE_ACCIONES_ADMINISTRATIVAS_Y_DIFUSIÓN_DE__INFORMACIÓN_DE_LA_ALCALDÍA" localSheetId="2">'[1]MAPA DE RIESGO'!#REF!</definedName>
    <definedName name="PUBLICACIÓN_DE_ACCIONES_ADMINISTRATIVAS_Y_DIFUSIÓN_DE__INFORMACIÓN_DE_LA_ALCALDÍA" localSheetId="1">'[1]MAPA DE RIESGO'!#REF!</definedName>
    <definedName name="PUBLICACIÓN_DE_ACCIONES_ADMINISTRATIVAS_Y_DIFUSIÓN_DE__INFORMACIÓN_DE_LA_ALCALDÍA">'MATRIZ DE RIESGO'!#REF!</definedName>
    <definedName name="RECURSOS_TECNOLÓGICOS_INAPROPIADOS" localSheetId="2">'[1]MAPA DE RIESGO'!#REF!</definedName>
    <definedName name="RECURSOS_TECNOLÓGICOS_INAPROPIADOS" localSheetId="1">'[1]MAPA DE RIESGO'!#REF!</definedName>
    <definedName name="RECURSOS_TECNOLÓGICOS_INAPROPIADOS">'MATRIZ DE RIESGO'!#REF!</definedName>
    <definedName name="RUMOR">'MATRIZ DE RIESGO'!$A$9</definedName>
    <definedName name="SOLUCIÓN_DE_QUEJAS_Y_RECLAMOS" localSheetId="2">'[1]MAPA DE RIESGO'!#REF!</definedName>
    <definedName name="SOLUCIÓN_DE_QUEJAS_Y_RECLAMOS" localSheetId="1">'[1]MAPA DE RIESGO'!#REF!</definedName>
    <definedName name="SOLUCIÓN_DE_QUEJAS_Y_RECLAMOS">'MATRIZ DE RIESGO'!#REF!</definedName>
    <definedName name="ss" localSheetId="2">#REF!</definedName>
    <definedName name="ss" localSheetId="0">#REF!</definedName>
    <definedName name="ss" localSheetId="1">#REF!</definedName>
    <definedName name="ss">#REF!</definedName>
    <definedName name="_xlnm.Print_Titles" localSheetId="0">'MATRIZ DE RIESGO'!$1:$6</definedName>
    <definedName name="vDiastólica" localSheetId="2">#REF!</definedName>
    <definedName name="vDiastólica" localSheetId="0">#REF!</definedName>
    <definedName name="vDiastólica" localSheetId="1">#REF!</definedName>
    <definedName name="vDiastólica">#REF!</definedName>
    <definedName name="vFechaHora" localSheetId="2">#REF!</definedName>
    <definedName name="vFechaHora" localSheetId="0">#REF!</definedName>
    <definedName name="vFechaHora" localSheetId="1">#REF!</definedName>
    <definedName name="vFechaHora">#REF!</definedName>
    <definedName name="vRitmo" localSheetId="2">#REF!</definedName>
    <definedName name="vRitmo" localSheetId="0">#REF!</definedName>
    <definedName name="vRitmo" localSheetId="1">#REF!</definedName>
    <definedName name="vRitmo">#REF!</definedName>
    <definedName name="vSistólica" localSheetId="2">#REF!</definedName>
    <definedName name="vSistólica" localSheetId="0">'MATRIZ DE RIESGO'!$J$5</definedName>
    <definedName name="vSistólica" localSheetId="1">#REF!</definedName>
    <definedName name="vSistól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8" i="2" l="1"/>
  <c r="L58" i="2" s="1"/>
  <c r="N55" i="2"/>
  <c r="L55" i="2" s="1"/>
  <c r="N54" i="2"/>
  <c r="L54" i="2" s="1"/>
  <c r="N53" i="2"/>
  <c r="L53" i="2" s="1"/>
  <c r="N50" i="2"/>
  <c r="L50" i="2" s="1"/>
  <c r="N49" i="2"/>
  <c r="L49" i="2" s="1"/>
  <c r="N46" i="2"/>
  <c r="L46" i="2" s="1"/>
  <c r="N45" i="2"/>
  <c r="L45" i="2" s="1"/>
  <c r="N42" i="2"/>
  <c r="L42" i="2" s="1"/>
  <c r="N38" i="2"/>
  <c r="L38" i="2" s="1"/>
  <c r="N37" i="2"/>
  <c r="L37" i="2" s="1"/>
  <c r="N34" i="2"/>
  <c r="L34" i="2" s="1"/>
  <c r="N30" i="2"/>
  <c r="L30" i="2" s="1"/>
  <c r="N29" i="2"/>
  <c r="L29" i="2" s="1"/>
  <c r="N26" i="2"/>
  <c r="L26" i="2" s="1"/>
  <c r="N25" i="2"/>
  <c r="Q25" i="2" s="1"/>
  <c r="N22" i="2"/>
  <c r="L22" i="2" s="1"/>
  <c r="N21" i="2"/>
  <c r="L21" i="2" s="1"/>
  <c r="N18" i="2"/>
  <c r="L18" i="2" s="1"/>
  <c r="N17" i="2"/>
  <c r="L17" i="2" s="1"/>
  <c r="N14" i="2"/>
  <c r="Q14" i="2" s="1"/>
  <c r="N13" i="2"/>
  <c r="Q13" i="2" s="1"/>
  <c r="N9" i="2"/>
  <c r="L9" i="2" l="1"/>
  <c r="R9" i="2"/>
  <c r="L25" i="2"/>
  <c r="L13" i="2"/>
  <c r="L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Sr. Samir Coneo</author>
    <author>ADMIN</author>
  </authors>
  <commentList>
    <comment ref="R5" authorId="0" shapeId="0" xr:uid="{00000000-0006-0000-0000-000001000000}">
      <text>
        <r>
          <rPr>
            <b/>
            <sz val="9"/>
            <color indexed="81"/>
            <rFont val="Tahoma"/>
            <family val="2"/>
          </rPr>
          <t>Sr. Funcionario la opcion de manejo tengala presente cada vez que aplique las Acciones de Control.</t>
        </r>
        <r>
          <rPr>
            <sz val="9"/>
            <color indexed="81"/>
            <rFont val="Tahoma"/>
            <family val="2"/>
          </rPr>
          <t xml:space="preserve">
</t>
        </r>
      </text>
    </comment>
    <comment ref="T5" authorId="0" shapeId="0" xr:uid="{00000000-0006-0000-0000-000002000000}">
      <text>
        <r>
          <rPr>
            <b/>
            <sz val="9"/>
            <color indexed="81"/>
            <rFont val="Tahoma"/>
            <family val="2"/>
          </rPr>
          <t>LAS ACCIONES DE CONTROL SE APLICAN EN CASO DADO EN QUE UN RIESGO TENGA UNA PROBALIDAD DE CASUALIDAD.</t>
        </r>
        <r>
          <rPr>
            <sz val="9"/>
            <color indexed="81"/>
            <rFont val="Tahoma"/>
            <family val="2"/>
          </rPr>
          <t xml:space="preserve">
</t>
        </r>
      </text>
    </comment>
    <comment ref="B6" authorId="0" shapeId="0" xr:uid="{00000000-0006-0000-0000-000003000000}">
      <text>
        <r>
          <rPr>
            <b/>
            <sz val="9"/>
            <color indexed="81"/>
            <rFont val="Tahoma"/>
            <family val="2"/>
          </rPr>
          <t>E= RIESGO ESTRATEGICO.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t>
        </r>
        <r>
          <rPr>
            <sz val="9"/>
            <color indexed="81"/>
            <rFont val="Tahoma"/>
            <family val="2"/>
          </rPr>
          <t xml:space="preserve">
</t>
        </r>
      </text>
    </comment>
    <comment ref="C6" authorId="0" shapeId="0" xr:uid="{00000000-0006-0000-0000-000004000000}">
      <text>
        <r>
          <rPr>
            <b/>
            <sz val="9"/>
            <color indexed="81"/>
            <rFont val="Tahoma"/>
            <family val="2"/>
          </rPr>
          <t>O= RIESGO OPERATIVO.</t>
        </r>
        <r>
          <rPr>
            <sz val="9"/>
            <color indexed="81"/>
            <rFont val="Tahoma"/>
            <family val="2"/>
          </rPr>
          <t xml:space="preserve">
</t>
        </r>
        <r>
          <rPr>
            <b/>
            <sz val="9"/>
            <color indexed="81"/>
            <rFont val="Tahoma"/>
            <family val="2"/>
          </rPr>
          <t>Comprende los riesgos relacionados tanto con la parte operativa
como técnica de la entidad, incluye riesgos provenientes de deficiencias en los sistemas de información, en la definición de los procesos, en la estructura de la entidad, la desarticulación entre dependencias, lo cual conduce a ineficiencias, oportunidades de corrupción e incumplimiento de los compromisos institucionales.</t>
        </r>
      </text>
    </comment>
    <comment ref="D6" authorId="0" shapeId="0" xr:uid="{00000000-0006-0000-0000-000005000000}">
      <text>
        <r>
          <rPr>
            <b/>
            <sz val="9"/>
            <color indexed="81"/>
            <rFont val="Tahoma"/>
            <family val="2"/>
          </rPr>
          <t>F= RIESGO FINANCIERO.</t>
        </r>
        <r>
          <rPr>
            <sz val="9"/>
            <color indexed="81"/>
            <rFont val="Tahoma"/>
            <family val="2"/>
          </rPr>
          <t xml:space="preserve">
</t>
        </r>
        <r>
          <rPr>
            <b/>
            <sz val="9"/>
            <color indexed="81"/>
            <rFont val="Tahoma"/>
            <family val="2"/>
          </rPr>
          <t>Se relacionan con el manejo de los recursos de la entidad que incluye, la ejecución presupuestal, la elaboración de los estados financieros, los pagos,
manejos de excedentes de tesorería y el manejo sobre los bienes de cada entidad. De la eficiencia y transparencia en el manejo de los recursos, así como su interacción con las demás áreas dependerá en gran parte el éxito o fracaso de toda entidad.</t>
        </r>
      </text>
    </comment>
    <comment ref="E6" authorId="1" shapeId="0" xr:uid="{00000000-0006-0000-0000-000006000000}">
      <text>
        <r>
          <rPr>
            <b/>
            <sz val="9"/>
            <color indexed="81"/>
            <rFont val="Tahoma"/>
            <family val="2"/>
          </rPr>
          <t>Riesgos de Corrupcion :</t>
        </r>
        <r>
          <rPr>
            <sz val="9"/>
            <color indexed="81"/>
            <rFont val="Tahoma"/>
            <family val="2"/>
          </rPr>
          <t xml:space="preserve">
e asocian con la capacidad de la entidad para cumplir con los requisitos legales, contractuales, de ética pública y en general con su compromiso ante la comunidad.</t>
        </r>
      </text>
    </comment>
    <comment ref="F6" authorId="1" shapeId="0" xr:uid="{00000000-0006-0000-0000-000007000000}">
      <text>
        <r>
          <rPr>
            <sz val="9"/>
            <color indexed="81"/>
            <rFont val="Tahoma"/>
            <family val="2"/>
          </rPr>
          <t xml:space="preserve">Riesgos de Imagen: Están relacionados con la percepción y la confianza por parte de la ciudadanía hacia la institución.
</t>
        </r>
      </text>
    </comment>
    <comment ref="G6" authorId="0" shapeId="0" xr:uid="{00000000-0006-0000-0000-000008000000}">
      <text>
        <r>
          <rPr>
            <b/>
            <sz val="9"/>
            <color indexed="81"/>
            <rFont val="Tahoma"/>
            <family val="2"/>
          </rPr>
          <t>C= RIESGO DE CUMPLIMIENTO.</t>
        </r>
        <r>
          <rPr>
            <sz val="9"/>
            <color indexed="81"/>
            <rFont val="Tahoma"/>
            <family val="2"/>
          </rPr>
          <t xml:space="preserve">
</t>
        </r>
        <r>
          <rPr>
            <b/>
            <sz val="9"/>
            <color indexed="81"/>
            <rFont val="Tahoma"/>
            <family val="2"/>
          </rPr>
          <t>Se asocian con la capacidad de la entidad para cumplir con los
requisitos legales, contractuales, de ética pública y en general con su compromiso ante la
comunidad.</t>
        </r>
      </text>
    </comment>
    <comment ref="H6" authorId="0" shapeId="0" xr:uid="{00000000-0006-0000-0000-000009000000}">
      <text>
        <r>
          <rPr>
            <b/>
            <sz val="9"/>
            <color indexed="81"/>
            <rFont val="Tahoma"/>
            <family val="2"/>
          </rPr>
          <t>T=RIESGO TECNOLOGICO.
Se asocian con la capacidad de la Entidad para que la tecnología
disponible satisfaga las necesidades actuales y futuras de la entidad y soporte el
cumplimiento de la misión.</t>
        </r>
        <r>
          <rPr>
            <sz val="9"/>
            <color indexed="81"/>
            <rFont val="Tahoma"/>
            <family val="2"/>
          </rPr>
          <t xml:space="preserve">
</t>
        </r>
      </text>
    </comment>
    <comment ref="J6" authorId="1" shapeId="0" xr:uid="{00000000-0006-0000-0000-00000A000000}">
      <text>
        <r>
          <rPr>
            <b/>
            <sz val="9"/>
            <color indexed="81"/>
            <rFont val="Tahoma"/>
            <family val="2"/>
          </rPr>
          <t>Probabilidad: es la posibilidad de ocurreencia.
1. Raro
2. Improbable</t>
        </r>
        <r>
          <rPr>
            <sz val="9"/>
            <color indexed="81"/>
            <rFont val="Tahoma"/>
            <family val="2"/>
          </rPr>
          <t xml:space="preserve">
</t>
        </r>
        <r>
          <rPr>
            <b/>
            <sz val="9"/>
            <color indexed="81"/>
            <rFont val="Tahoma"/>
            <family val="2"/>
          </rPr>
          <t>3. Posible
4. Probable
5. Casi seguro</t>
        </r>
      </text>
    </comment>
    <comment ref="K6" authorId="1" shapeId="0" xr:uid="{00000000-0006-0000-0000-00000B000000}">
      <text>
        <r>
          <rPr>
            <sz val="9"/>
            <color indexed="81"/>
            <rFont val="Tahoma"/>
            <family val="2"/>
          </rPr>
          <t>I</t>
        </r>
        <r>
          <rPr>
            <b/>
            <sz val="9"/>
            <color indexed="81"/>
            <rFont val="Tahoma"/>
            <family val="2"/>
          </rPr>
          <t>mpacto: consecuencias que puede ocasionar a la organizaciòn la materilaización del riesgo.
1. Insignificante</t>
        </r>
        <r>
          <rPr>
            <sz val="9"/>
            <color indexed="81"/>
            <rFont val="Tahoma"/>
            <family val="2"/>
          </rPr>
          <t xml:space="preserve">
</t>
        </r>
        <r>
          <rPr>
            <b/>
            <sz val="9"/>
            <color indexed="81"/>
            <rFont val="Tahoma"/>
            <family val="2"/>
          </rPr>
          <t>2. Menor
3. Moderado
4. Mayor
5. Catastrófico</t>
        </r>
        <r>
          <rPr>
            <sz val="9"/>
            <color indexed="81"/>
            <rFont val="Tahoma"/>
            <family val="2"/>
          </rPr>
          <t xml:space="preserve">
</t>
        </r>
      </text>
    </comment>
    <comment ref="O6" authorId="1" shapeId="0" xr:uid="{00000000-0006-0000-0000-00000C000000}">
      <text>
        <r>
          <rPr>
            <b/>
            <sz val="9"/>
            <color indexed="81"/>
            <rFont val="Tahoma"/>
            <family val="2"/>
          </rPr>
          <t>Probabilidad: es la posibilidad de ocurreencia.
1. Raro
2. Improbable</t>
        </r>
        <r>
          <rPr>
            <sz val="9"/>
            <color indexed="81"/>
            <rFont val="Tahoma"/>
            <family val="2"/>
          </rPr>
          <t xml:space="preserve">
</t>
        </r>
        <r>
          <rPr>
            <b/>
            <sz val="9"/>
            <color indexed="81"/>
            <rFont val="Tahoma"/>
            <family val="2"/>
          </rPr>
          <t>3. Posible
4. Probable
5. Casi seguro</t>
        </r>
      </text>
    </comment>
    <comment ref="P6" authorId="1" shapeId="0" xr:uid="{00000000-0006-0000-0000-00000D000000}">
      <text>
        <r>
          <rPr>
            <sz val="9"/>
            <color indexed="81"/>
            <rFont val="Tahoma"/>
            <family val="2"/>
          </rPr>
          <t>I</t>
        </r>
        <r>
          <rPr>
            <b/>
            <sz val="9"/>
            <color indexed="81"/>
            <rFont val="Tahoma"/>
            <family val="2"/>
          </rPr>
          <t>mpacto: consecuencias que puede ocasionar a la organizaciòn la materilaización del riesgo.
1. Insignificante</t>
        </r>
        <r>
          <rPr>
            <sz val="9"/>
            <color indexed="81"/>
            <rFont val="Tahoma"/>
            <family val="2"/>
          </rPr>
          <t xml:space="preserve">
</t>
        </r>
        <r>
          <rPr>
            <b/>
            <sz val="9"/>
            <color indexed="81"/>
            <rFont val="Tahoma"/>
            <family val="2"/>
          </rPr>
          <t>2. Menor
3. Moderado
4. Mayor
5. Catastrófico</t>
        </r>
        <r>
          <rPr>
            <sz val="9"/>
            <color indexed="81"/>
            <rFont val="Tahoma"/>
            <family val="2"/>
          </rPr>
          <t xml:space="preserve">
</t>
        </r>
      </text>
    </comment>
  </commentList>
</comments>
</file>

<file path=xl/sharedStrings.xml><?xml version="1.0" encoding="utf-8"?>
<sst xmlns="http://schemas.openxmlformats.org/spreadsheetml/2006/main" count="575" uniqueCount="308">
  <si>
    <t>AGUAS DE CÓRDOBA S.A. E.S.P
Sistema de Gestión Integrado</t>
  </si>
  <si>
    <t>FORMATO MAPA DE RIESGO</t>
  </si>
  <si>
    <t>VERSIÓN: 01</t>
  </si>
  <si>
    <t>PROCESO DIRECCION ESTRATEGICA</t>
  </si>
  <si>
    <t>PÁGINA 1 de 1</t>
  </si>
  <si>
    <t>NOMBRE DEL RIESGO</t>
  </si>
  <si>
    <t>TIPO DE RIESGO</t>
  </si>
  <si>
    <t>DESCRIPCIÓN DEL RIESGO</t>
  </si>
  <si>
    <t>CALIFICACION DEL RIESGO</t>
  </si>
  <si>
    <t>CONTROLES EXISTENTES</t>
  </si>
  <si>
    <t>NUEVA CALIFICACION</t>
  </si>
  <si>
    <t>OPCIONES DE MANEJO</t>
  </si>
  <si>
    <t>RESPONSABLES</t>
  </si>
  <si>
    <t>ACCIONES DE CONTROL</t>
  </si>
  <si>
    <t>PERIODO DE SEGUIMIENTO</t>
  </si>
  <si>
    <t>FECHA DE INICIO</t>
  </si>
  <si>
    <t>FECHA DE TERMINACION</t>
  </si>
  <si>
    <t>E</t>
  </si>
  <si>
    <t>O</t>
  </si>
  <si>
    <t>F</t>
  </si>
  <si>
    <t>C</t>
  </si>
  <si>
    <t>I</t>
  </si>
  <si>
    <t>T</t>
  </si>
  <si>
    <t>PROBABILIDAD</t>
  </si>
  <si>
    <t>IMPACTO</t>
  </si>
  <si>
    <t>X</t>
  </si>
  <si>
    <t>Baja</t>
  </si>
  <si>
    <t xml:space="preserve">GERENTE </t>
  </si>
  <si>
    <t>Alta</t>
  </si>
  <si>
    <t>Mensual</t>
  </si>
  <si>
    <t xml:space="preserve"> 
1. Control de ejecución de pliegos de condiciones.           2. Supervisión de contratos.      </t>
  </si>
  <si>
    <t>Manual de contratacion y Manual de Interventoria y supervision de contratos aplicados</t>
  </si>
  <si>
    <t>Moderada</t>
  </si>
  <si>
    <t>Asumir, reducir el riesgo</t>
  </si>
  <si>
    <t>Trimestral</t>
  </si>
  <si>
    <t>Extrema</t>
  </si>
  <si>
    <t>CODIGO:  EI-P02-F01</t>
  </si>
  <si>
    <t>FECHA: 24-04-21</t>
  </si>
  <si>
    <t xml:space="preserve">Semestral </t>
  </si>
  <si>
    <t>PROCESO GESTION DE ASEGURAMIENTO</t>
  </si>
  <si>
    <t>POSIBILIDAD DE RECIBIR O SOLICITAR CUALQUIER DÁDIVA.</t>
  </si>
  <si>
    <t>x</t>
  </si>
  <si>
    <t>Posibilidad de recibir o solicitar cualquier dádiva o
beneficio a nombre propio o de terceros con el fin
de otorgar un servicio a los prestadores de
servicios públicos acueducto.</t>
  </si>
  <si>
    <t xml:space="preserve">Diagnosticos de Prestadores Urbanos y Rurales
 Fortalecimiento a Prestadores
Talleres de Fortalecimiento
Institucional
</t>
  </si>
  <si>
    <t>Solicitude de diagnostico, capacitacion o
taller 
Cronograma de activiades
Visitas concertadas con el prestador 
entrega de informes en los tiempos
establecidos para cada procedimiento</t>
  </si>
  <si>
    <t>JEFE OFICINA DE ASEGURAMIENTO</t>
  </si>
  <si>
    <t>Informar a las autoridades de la
ocurrencia del hecho de corrupción.
Revisar el mapa de riesgos institucional en
particular, las causas, riesgos y controles.
Verificar si se tomaron las acciones y se
actualizó el mapa de riesgos de corrupción.
Llevar a cabo un monitoreo permanente</t>
  </si>
  <si>
    <t>POSIBILIDAD DE NO APOYAR EL FORTALECIMIENTO</t>
  </si>
  <si>
    <t>Posibilidad de no apoyar el fortalecimiento de la operación y la gestión de los prestadores de servicios públicos de acueducto.</t>
  </si>
  <si>
    <t xml:space="preserve">Control adecuado de las solicitusdes
realilzadas por los prestadores para
realizar el fortalecimiento requerido.
Contratacion del personal adecuado Perfiles.
Cronograma de activiades.
Solicitudes oportuna de vehiculos para la
atencion de las solicitudes </t>
  </si>
  <si>
    <t>Definir Plan de Acción y de Mejora que no
afecte la integridad de la Entidad.
Revisar el mapa de riesgos institucional en
particular, las causas, riesgos y controles.
Verificar si se tomaron las acciones y se
actualizó el mapa de riesgos institucional</t>
  </si>
  <si>
    <t>PROCESO GESTIÓN SOCIAL</t>
  </si>
  <si>
    <t>INCUMPLIMIENTO</t>
  </si>
  <si>
    <t xml:space="preserve">Incumplimiento en las fechas para hacer las visitas a los municipios o prestadores del servicio por falta de gestión en la organización por parte de las alcaldías   </t>
  </si>
  <si>
    <t xml:space="preserve">Se programan las visitas con anticipación para evitar o solucionar cualquien inconveniente que no permita realizar las reuniones </t>
  </si>
  <si>
    <t xml:space="preserve">Reuniones con el personal contratado de Gestión Social para programar las visitas
Pedir Informacion Anticipada de los inconvenientes que se puedan generar al momento de llegar a la visita 
Organizar material audiovisual y viaticos  
</t>
  </si>
  <si>
    <t xml:space="preserve">Jefe de Gestion Social </t>
  </si>
  <si>
    <t xml:space="preserve">Reprogramar las visitas </t>
  </si>
  <si>
    <t>OPERATIVO (GESTIÓN)</t>
  </si>
  <si>
    <t>Falta de conocimiento por parte del personal contratado para realizar la socializacion de los proyectos en las comunidades</t>
  </si>
  <si>
    <t xml:space="preserve">Contratación de personal responsable y competente </t>
  </si>
  <si>
    <t xml:space="preserve">Estudio y apropiación de los proyectos que se esten ejecutando antes de hacer las socializaciones </t>
  </si>
  <si>
    <t xml:space="preserve">Personal Contratado </t>
  </si>
  <si>
    <t xml:space="preserve">Verificar que todo el personal se le haya suministrado la información correcta y con anticipación para su respectivo estudio 
Hacer verificación antes de las visitas de la información estudiada de cada contratista </t>
  </si>
  <si>
    <t>mensual</t>
  </si>
  <si>
    <t xml:space="preserve">Mensual </t>
  </si>
  <si>
    <t>CORRUPCIÓN</t>
  </si>
  <si>
    <t xml:space="preserve">Falta de seguimiento administrativo y tencnico de los contratos que ejecuta aguas de Corodba </t>
  </si>
  <si>
    <t xml:space="preserve">
Comites de evaluacion de proyectos.
Participacion de las partes interesadas en la formulacion y estructuracion de proyectos a traves de la entrega de insumos.
proceso de priorizacion dependiendo de los avances de cada proyecto. 
Solicitudesdedocumentosquecumplanconlascaractereisticasdecontrolestablecidasporlasadministracionesmunicipales.
</t>
  </si>
  <si>
    <t>Jefe de Dirección Técnica.</t>
  </si>
  <si>
    <t>Informar a las autoridades de la ocurrencia del hecho de corrupción.
Revisar el mapa de riesgos institucional en particular, las causas, riesgos y controles.
Verificar si se tomaron las acciones y se actualizó el mapa de riesgos de corrupción.
Llevar a cabo un monitoreo permanente.</t>
  </si>
  <si>
    <t>Emicion de lista de chequeo y verificacion de los requisitos por parte de alistadores,estructuradores e interventoria.
Listas de chequeo por parte de los entes viabilizadores.
Tener encuenta los requisitos ambientales de cada proyectos.
proyecccion del plan anual de adquisisones y cumplimiento de los tiempos contractuales.
capacitacion a los supervisores e interntores.
seguimiento y supervicion a los diferentes proyectos y convenios.
revicion de los requisitos en cada etapa del proceso.
Revision Constante de las normas que puedan afectar el proceso.</t>
  </si>
  <si>
    <t>PROCESO PLANEACIÓN DE PROYECTOS</t>
  </si>
  <si>
    <t xml:space="preserve">MALA PLANEACIÓN </t>
  </si>
  <si>
    <t xml:space="preserve">Que se realice la mala planeación  de los proyectos </t>
  </si>
  <si>
    <t>Evitar, reducir</t>
  </si>
  <si>
    <t>JEFE DE PLANEACIÓN DE PROYECTOS</t>
  </si>
  <si>
    <t xml:space="preserve">Se Restructura el proyecto para evaluar nuevas alternativas de solución </t>
  </si>
  <si>
    <t>PROCESO GESTIÓN FINANCIERA</t>
  </si>
  <si>
    <r>
      <rPr>
        <b/>
        <sz val="10"/>
        <color theme="1"/>
        <rFont val="Arial"/>
        <family val="2"/>
      </rPr>
      <t xml:space="preserve">OBJETIVO: </t>
    </r>
    <r>
      <rPr>
        <sz val="10"/>
        <color theme="1"/>
        <rFont val="Arial"/>
        <family val="2"/>
      </rPr>
      <t>DISEÑAR Y ADMINISTRAR, EL PRESUPUESTO DE LOS RECURSOS  PARA ASEGURAR UNA SOLVENCIA ECONÓMICA QUE PERMITA LLEVAR A LA ENTIDAD A UN ESTADO ÓPTIMO EN LAS RENTAS Y GASTOS  QUE GARANTICE FINANCIAR PROYECTOS Y OBLIGACIONES ADQUIRIDAS, MEDIANTE LA EFICIENTE EJECUCIÓN PRESUPUESTAL.</t>
    </r>
  </si>
  <si>
    <t>Asumir el riesgo</t>
  </si>
  <si>
    <t>Jefe de Oficina Fanciera</t>
  </si>
  <si>
    <t>Asumir o reducir el riesgo</t>
  </si>
  <si>
    <t>Continuar con los controles existentes</t>
  </si>
  <si>
    <t>Entrega inoportuna de informes a los entes de control</t>
  </si>
  <si>
    <t>Probabilidad que se presente demoras o retrasos en al entrega de informes a los entes de control</t>
  </si>
  <si>
    <t>Cronogramas de entrega</t>
  </si>
  <si>
    <t>Recibir o solicitar dadivas para beneficio propio o de terceros</t>
  </si>
  <si>
    <t xml:space="preserve">Posibilidad de recibir o solicitar cualquier dádiva o beneficio a nombre propio o de terceros con el fin de agilizar los pagos de las cuentas </t>
  </si>
  <si>
    <t xml:space="preserve">Reducir el Riesgo </t>
  </si>
  <si>
    <t>Informar a las autoridades de la ocurrencia del hecho de corrupción.
Llevar a cabo un monitoreo permanente</t>
  </si>
  <si>
    <t>Evitar, reducir, compartir o transferir el riesgo</t>
  </si>
  <si>
    <t xml:space="preserve">Llamados de atención a los jefes o encargados de solicitar la necesidad que lo hagan dentro de los tiempos establecidos </t>
  </si>
  <si>
    <t>Reducir, compartir o transferir el riesgo</t>
  </si>
  <si>
    <t>JEFE DE OFICINA CONTRATACIÓN</t>
  </si>
  <si>
    <t>Control de solicitudes a través de registro de correspondencia</t>
  </si>
  <si>
    <t xml:space="preserve">Formular, socializar y publicar Circular a los procesos informando términos de respuesta oportunos para distintas solicitudes y  las implicaciones de su incumplimiento  </t>
  </si>
  <si>
    <t>PROCESO GESTIÓN DEL TALENTO HUMANO</t>
  </si>
  <si>
    <t>Inconsistencias en el ingreso y retiro del personal</t>
  </si>
  <si>
    <t xml:space="preserve">Ingreso y Retiro del Personal sin el cumplimiento de los requisitos técnicos y legales </t>
  </si>
  <si>
    <t>Manual de cargos y funciones
implementado
Información documentada (Procesos, procedimientos, formatos e indicadores) implementados, los cuales hacen parte del Sistema de Gestión de la empresa</t>
  </si>
  <si>
    <t xml:space="preserve"> Asumir
el riesgo, Reducir el riesgo
</t>
  </si>
  <si>
    <t>Verificación al cumplimiento de procesos y procedimientos, seguidos de su socialización a los integrantes
del equipo de gestión humana.
Diseño e implementación de herramientas que permitan la verificación de la documentación original previa al ingreso y al retiro del servidor público</t>
  </si>
  <si>
    <t>Mitigar</t>
  </si>
  <si>
    <t>Afiliación y reporte de forma inoportuna de las  novedades de seguridad social.</t>
  </si>
  <si>
    <t xml:space="preserve"> Fortalecer el proceso de registro y control en cuanto a la notificación de la afiliación</t>
  </si>
  <si>
    <t>PROCESO GESTIÓN DOCUMENTAL</t>
  </si>
  <si>
    <r>
      <rPr>
        <b/>
        <sz val="10"/>
        <color theme="1"/>
        <rFont val="Arial"/>
        <family val="2"/>
      </rPr>
      <t>OBJETIVO:</t>
    </r>
    <r>
      <rPr>
        <sz val="10"/>
        <color theme="1"/>
        <rFont val="Arial"/>
        <family val="2"/>
      </rPr>
      <t xml:space="preserve"> DESARROLLAR ACTIVIDADES TENDIENTES A LA PLANIFICACIÓN, MANEJO, ORGANIZACIÓN Y TRAZABILIDAD DEL TOTAL DE LA DOCUMENTACIÓN PRODUCIDA Y RECIBIDA POR AGUAS DE CÓRDOBA S.A. E.S.P DURANTE CADA VIGENCIA, DESDE SU ORIGEN HASTA SU DESTINO FINAL, DANDO CUMPLIMIENTO CON LOS TEMAS NORMATIVOS Y ADMINISTRATIVOS ESTABLECIDOS POR LA ENTIDAD.</t>
    </r>
  </si>
  <si>
    <t xml:space="preserve"> Asumir
el riesgo, evitar, compartir el riesgo</t>
  </si>
  <si>
    <t xml:space="preserve">Perdida de documentos </t>
  </si>
  <si>
    <t xml:space="preserve">Pérdida de documentos de
archivo central o de
gestión por consulta de un
tercero.
</t>
  </si>
  <si>
    <t xml:space="preserve"> Registra
y control del préstamo de
documentos y expedientes
</t>
  </si>
  <si>
    <t>Control de inventario documental
Registro y control de los prestamos documentales
Seguimiento de las documentación y/o
expedientes prestados</t>
  </si>
  <si>
    <t>PROCESO GESTION JURIDICA</t>
  </si>
  <si>
    <r>
      <rPr>
        <b/>
        <sz val="10"/>
        <color theme="1"/>
        <rFont val="Arial"/>
        <family val="2"/>
      </rPr>
      <t>OBJETIVO:</t>
    </r>
    <r>
      <rPr>
        <sz val="10"/>
        <color theme="1"/>
        <rFont val="Arial"/>
        <family val="2"/>
      </rPr>
      <t xml:space="preserve"> ASEGURAR JURÍDICAMENTE A LA ORGANIZACIÓN, MEDIANTE EL ESTABLECIMIENTO DE ACCIONES LEGALES OPORTUNAS, ACOMPAÑAMIENTO, ASESORAMIENTO Y EMISIÓN DE CONCEPTOS LEGALES</t>
    </r>
  </si>
  <si>
    <t>revisión del contenido de los documentos
procesales y verificación de los términos
procesales
soporte de las cuentas de cobro para pago</t>
  </si>
  <si>
    <t xml:space="preserve">dos veces por 
semana
Mensual
</t>
  </si>
  <si>
    <t xml:space="preserve">Ocasionalmente </t>
  </si>
  <si>
    <t>Vencimiento de términos</t>
  </si>
  <si>
    <t>Revisión periódica del estado procesos a través de la pág. web de la rama judicial. 
revisión de informes de actividades con
soportes</t>
  </si>
  <si>
    <t xml:space="preserve">PROCESO GESTIÓN DE SEGURIDAD Y SALUD EN EL TRABAJO </t>
  </si>
  <si>
    <r>
      <rPr>
        <b/>
        <sz val="10"/>
        <color theme="1"/>
        <rFont val="Arial"/>
        <family val="2"/>
      </rPr>
      <t>OBJETIVO:</t>
    </r>
    <r>
      <rPr>
        <sz val="10"/>
        <color theme="1"/>
        <rFont val="Arial"/>
        <family val="2"/>
      </rPr>
      <t xml:space="preserve"> GESTIONAR ACTIVIDADES DE PROMOCIÓN Y PREVENCIÓN DE SEGURIDAD Y SALUD EN EL TRABAJO Y ADMINISTRAR EL SG-SST IMPLEMENTADO EN AGUAS DE CÓRDOBA S.A. E.S.P, EN CUMPLIMIENTO DE NORMATIVIDAD LEGAL VIGENTE.</t>
    </r>
  </si>
  <si>
    <t>Accidentes</t>
  </si>
  <si>
    <t>Accidentes laborales
materializados</t>
  </si>
  <si>
    <t xml:space="preserve"> Asumir
el riesgo, reducir el riesgo</t>
  </si>
  <si>
    <t>Enfermedades</t>
  </si>
  <si>
    <t>Implementación de Exámenes ocupacionales
Seguimiento a condiciones de salud con reporte de informes</t>
  </si>
  <si>
    <r>
      <rPr>
        <b/>
        <sz val="10"/>
        <color theme="1"/>
        <rFont val="Arial"/>
        <family val="2"/>
      </rPr>
      <t>OBJETIVO:</t>
    </r>
    <r>
      <rPr>
        <sz val="10"/>
        <color theme="1"/>
        <rFont val="Arial"/>
        <family val="2"/>
      </rPr>
      <t xml:space="preserve"> GENERAR Y SUMINISTRAR LA INFRAESTRUCTURA TECNOLÓGICA Y SISTEMAS DE INFORMACIÓN EFICIENTES A TRAVÉS DE UNA ADMINISTRACIÓN ADECUADA DE LOS PROCESOS PARA GENERAR EN LOS USUARIOS UN SERVICIO OPORTUNO Y DE EXCELENTE CALIDAD. </t>
    </r>
  </si>
  <si>
    <t xml:space="preserve">Daño de Equipos de Computo  </t>
  </si>
  <si>
    <t xml:space="preserve">Informar de los daños de los equipos para no perder el activo </t>
  </si>
  <si>
    <t xml:space="preserve">Hacer Mantenimiento cada 6 meses de los equipos de computo </t>
  </si>
  <si>
    <t xml:space="preserve">cada 6 meses </t>
  </si>
  <si>
    <t xml:space="preserve">Pérdida de la información que se tiene en los equipos de computo 
</t>
  </si>
  <si>
    <t>cada 2 meses</t>
  </si>
  <si>
    <t>Acceso indebido a la red de datos</t>
  </si>
  <si>
    <t>Acceso indebido a la red de datos, la información almacenada en los servidores es susceptible de ser accedida por hackers especializados para lucro personal o de terceros</t>
  </si>
  <si>
    <t>Implementación de mecanismos de control de navegación en internet a sitios potencialmente peligrosos.</t>
  </si>
  <si>
    <t>Implementar Hardware y software especializado en seguridad.</t>
  </si>
  <si>
    <t>PROCESO EVALUACIÓN INDEPENDIENTE</t>
  </si>
  <si>
    <t>Es posible que se desarrollen
informes y seguimientos con el
desconocimiento de la norma</t>
  </si>
  <si>
    <t>Políticas claras aplicadas 
Consulta del normograma</t>
  </si>
  <si>
    <t>Revisar los procedimientos del proceso de seguimiento y control y realizar las modificaciones a que haya lugar.</t>
  </si>
  <si>
    <t>EVALUACION DEL RIESGO</t>
  </si>
  <si>
    <t>PROCESO GESTIÓN LAS TECNOLOGÍAS DE LA INFORMACIÓN Y LAS COMUNICACIONES Y RECURSO FISICO</t>
  </si>
  <si>
    <t>TABLA DE PROBABILIDAD</t>
  </si>
  <si>
    <t>NIVEL</t>
  </si>
  <si>
    <t>DESCRIPTOR</t>
  </si>
  <si>
    <t>DESCRIPCIÓN</t>
  </si>
  <si>
    <t>FRECUENCIA</t>
  </si>
  <si>
    <t>Raro</t>
  </si>
  <si>
    <t>El evento puede ocurrir solo en circunstancias excepcionales</t>
  </si>
  <si>
    <t>No se ha presentado en los últimos 5 años</t>
  </si>
  <si>
    <t xml:space="preserve">Nota:  para los riesgos de corrupcion solo se manejan los niveles </t>
  </si>
  <si>
    <t>Improbable</t>
  </si>
  <si>
    <t>El evento pude ocurrir en algún momento</t>
  </si>
  <si>
    <t>Menos de una vez en los últimos 5 años</t>
  </si>
  <si>
    <t xml:space="preserve">POSIBLE Y CASI SEGURO </t>
  </si>
  <si>
    <t>Posible</t>
  </si>
  <si>
    <t>El evento podría ocurrir en algún momento</t>
  </si>
  <si>
    <t>Menos de una vez en los últimos 2 años</t>
  </si>
  <si>
    <t>Probable</t>
  </si>
  <si>
    <t>El evento porbablemente ocurriría en la mayoría de las circunstancias</t>
  </si>
  <si>
    <t>Menos de una vez en el último año</t>
  </si>
  <si>
    <t>Casi seguro</t>
  </si>
  <si>
    <t>Se espera que el evento ocurra en la mayoría de las circunstancias</t>
  </si>
  <si>
    <t>Más de una vez al año</t>
  </si>
  <si>
    <t>TABLA DE IMPACTO</t>
  </si>
  <si>
    <t>Insignificante</t>
  </si>
  <si>
    <r>
      <rPr>
        <u/>
        <sz val="10"/>
        <rFont val="Arial"/>
        <family val="2"/>
      </rPr>
      <t>Si el hecho llegara a presentarse</t>
    </r>
    <r>
      <rPr>
        <sz val="11"/>
        <color theme="1"/>
        <rFont val="Calibri"/>
        <family val="2"/>
        <scheme val="minor"/>
      </rPr>
      <t xml:space="preserve"> tendría efectos o consecuencias mínimas en la entidad</t>
    </r>
  </si>
  <si>
    <t>Nota:  para los riesgos de corrupcion solo se maneja un único impacto</t>
  </si>
  <si>
    <t>Menor</t>
  </si>
  <si>
    <t>Tendría bajo impacto o efecto sobre la entidad</t>
  </si>
  <si>
    <t>Modrado</t>
  </si>
  <si>
    <t>Tendría medianas consecuencias o efectos sobre la entidad.</t>
  </si>
  <si>
    <t>Mayor</t>
  </si>
  <si>
    <t>Tendría altas consecuencias o efectos sobre la entidad</t>
  </si>
  <si>
    <t>Catastrófico</t>
  </si>
  <si>
    <t>Tendría desastrosas consecuencias o efectos sobre la entidad</t>
  </si>
  <si>
    <t>Según la clasificación del riesgo pueden usarse las siguientes tablas</t>
  </si>
  <si>
    <t>IMPACTO DE CONFIDENCIALIDAD</t>
  </si>
  <si>
    <t>CONCEPTO</t>
  </si>
  <si>
    <t>Personal</t>
  </si>
  <si>
    <t>Grupo de Trabajo</t>
  </si>
  <si>
    <t>Relativa al proceso</t>
  </si>
  <si>
    <t>Institucional</t>
  </si>
  <si>
    <t>Estratégica</t>
  </si>
  <si>
    <t>IMPACTO DE CREDIBILIDAD</t>
  </si>
  <si>
    <t>Grupo de funcionarios</t>
  </si>
  <si>
    <t>Todos los funcionarios</t>
  </si>
  <si>
    <t>Usuarios ciudad</t>
  </si>
  <si>
    <t>Usuarios región</t>
  </si>
  <si>
    <t>Usuarios país</t>
  </si>
  <si>
    <t>IMPACTO LEGAL</t>
  </si>
  <si>
    <t>Multas</t>
  </si>
  <si>
    <t>Demandas</t>
  </si>
  <si>
    <t>Investigación disciplinaria</t>
  </si>
  <si>
    <t>Investigación fiscal</t>
  </si>
  <si>
    <t>Intervención - Sanción</t>
  </si>
  <si>
    <t>IMPACTO OPERATIVO</t>
  </si>
  <si>
    <t>Ajustes a una actividad concreta</t>
  </si>
  <si>
    <t>Cambios en los procedimientos</t>
  </si>
  <si>
    <t>Cambios en la interacción de los procesos</t>
  </si>
  <si>
    <t>Intermitencia en el servicio</t>
  </si>
  <si>
    <t>Paro total del proceso</t>
  </si>
  <si>
    <t>CALIFICACION</t>
  </si>
  <si>
    <t>Evaluación  y Zona de Riesgo</t>
  </si>
  <si>
    <t>OPCIONES DEMANEJO</t>
  </si>
  <si>
    <t>Probab.</t>
  </si>
  <si>
    <t>Impacto</t>
  </si>
  <si>
    <t>EXTREMO</t>
  </si>
  <si>
    <t>RESPUESTA INADECUADA</t>
  </si>
  <si>
    <t>MALA ATENCION AL USUARIO</t>
  </si>
  <si>
    <t>ALTA</t>
  </si>
  <si>
    <t>Reducir, evitar, compartir o transferir el riesgo</t>
  </si>
  <si>
    <t>IMPACTO  /  CONSECUENCIAS</t>
  </si>
  <si>
    <t xml:space="preserve">Insignificante </t>
  </si>
  <si>
    <t>Moderado</t>
  </si>
  <si>
    <t xml:space="preserve">Raro </t>
  </si>
  <si>
    <t>B</t>
  </si>
  <si>
    <t>M</t>
  </si>
  <si>
    <t>A</t>
  </si>
  <si>
    <t xml:space="preserve">Posible  </t>
  </si>
  <si>
    <t xml:space="preserve">Probable </t>
  </si>
  <si>
    <t xml:space="preserve">Casi seguro </t>
  </si>
  <si>
    <t>B: Baja</t>
  </si>
  <si>
    <t>M: Moderada</t>
  </si>
  <si>
    <t>A: Alta</t>
  </si>
  <si>
    <t>E: Extrema</t>
  </si>
  <si>
    <t xml:space="preserve">SEGUIMIENTO </t>
  </si>
  <si>
    <t>enero</t>
  </si>
  <si>
    <t>diciembre</t>
  </si>
  <si>
    <t>cada mes se verifico la cantratacion hecha a todo el personal de Aguas de Cordoba y que no tuviera ninguna falencia</t>
  </si>
  <si>
    <t>Posibilidad de no contar con un direccionamiento para la contratacion.</t>
  </si>
  <si>
    <t xml:space="preserve">ENERO </t>
  </si>
  <si>
    <t xml:space="preserve">DICIEMBRE </t>
  </si>
  <si>
    <t xml:space="preserve">PLANEACION DE LA CONTRATACION DE LA ENTIDAD GASTOS DE FUNCIONAMIENTO Y DE INVERSION </t>
  </si>
  <si>
    <t xml:space="preserve">AUTORIZACION DE LA CONTRATACION SIN EL LLENO DE LOS REQUISITOS LEGALES </t>
  </si>
  <si>
    <t xml:space="preserve">CARENCIAS DE FACULTADES PAREA CONTRATAR </t>
  </si>
  <si>
    <t xml:space="preserve">evitar, atender advertencias, reducir el riesgo con el llamado de atencio a las areas que incumplen con los requisitos y no autorizar la contratacion que no cuente con los requisitos para tal fin </t>
  </si>
  <si>
    <t xml:space="preserve">GEERENTE </t>
  </si>
  <si>
    <t>1. verificacion de  los requisitos por parte del area donde se suscita la necesidad 2, atender advertencias de sus asesores  3, viabilizacion  y aprobacion de proyectos 4, contar con recursos y autorizaciones 5, contar con bancos de proyectos para los procesos de inversion y realizar lo dispuesto en la ley 1474 de 2011</t>
  </si>
  <si>
    <t xml:space="preserve">1. viabilizacion  y aprobacion de proyectos y de los recursos  2 lista de chequeo 3, autorizacion del ordenador del gasto para la contratación la cual se realiza bajo el principio de responsabilidad y  con posterioridad al lleno de los requisitos para el inicio del proceso de selección </t>
  </si>
  <si>
    <t xml:space="preserve">trimestral </t>
  </si>
  <si>
    <t xml:space="preserve">PROCESO DE  AREA DE CONTRATACION </t>
  </si>
  <si>
    <t>realizae informe trimestral de verificacion en la ejecucion del proceso</t>
  </si>
  <si>
    <t>realizae informe mensual de verificacion en la ejecucion del proceso</t>
  </si>
  <si>
    <t xml:space="preserve">INCUMPLIMIENTO DE LOS PROCEDIMIENTOS DE CADA MODALIDAD </t>
  </si>
  <si>
    <t>realizar un informe trimestral en las difrentes areas del ADC a fin de verificar el cumplimiento de los requisitos legales</t>
  </si>
  <si>
    <r>
      <rPr>
        <b/>
        <sz val="11"/>
        <color theme="1"/>
        <rFont val="Arial"/>
        <family val="2"/>
      </rPr>
      <t>OBJETIVO:</t>
    </r>
    <r>
      <rPr>
        <sz val="11"/>
        <color theme="1"/>
        <rFont val="Arial"/>
        <family val="2"/>
      </rPr>
      <t xml:space="preserve">  FORTALECER EL TRABAJO CON LAS COMUNIDADES Y DEMÁS ACTORES INVOLUCRADOS EN LAS ZONAS DE INFLUENCIA DE LA GESTIÓN DE LA POLÍTICA SECTORIAL, PROPICIANDO ESPACIOS DE PARTICIPACIÓN CIUDADANA PARA LA APROPIACIÓN Y SOSTENIBILIDAD DE LA INFRAESTRUCTURA DE ACUEDUCTO Y SANEAMIENTO BÁSICO, A TRAVÉS DE LA CONSTRUCCIÓN COLECTIVA DE PROCESOS INTEGRALES DE COMUNICACIÓN, CAPACITACIÓN Y ORGANIZACIÓN COMUNITARIA.</t>
    </r>
  </si>
  <si>
    <r>
      <rPr>
        <b/>
        <sz val="11"/>
        <color indexed="8"/>
        <rFont val="Arial"/>
        <family val="2"/>
      </rPr>
      <t>OBJETIVO</t>
    </r>
    <r>
      <rPr>
        <sz val="11"/>
        <color indexed="8"/>
        <rFont val="Arial"/>
        <family val="2"/>
      </rPr>
      <t>: ESTABLECER Y HACER SEGUIMIENTO A LOS OBJETIVOS ESTRATÉGICOS Y DE CALIDAD DE LA EMPRESA, LIDERAR EL MANTENIMIENTO Y MEJORA CONTINUA DE LOS SISTEMAS DE GESTIÓN EMPRESARIAL Y ADOPTAR PRINCIPIOS DE BUEN GOBIERNO</t>
    </r>
  </si>
  <si>
    <r>
      <rPr>
        <b/>
        <sz val="11"/>
        <color indexed="8"/>
        <rFont val="Arial"/>
        <family val="2"/>
      </rPr>
      <t>OBJETIVO:</t>
    </r>
    <r>
      <rPr>
        <sz val="11"/>
        <color indexed="8"/>
        <rFont val="Arial"/>
        <family val="2"/>
      </rPr>
      <t xml:space="preserve"> FORTALECER LA OPERACIÓN Y LA GESTIÓN DE LOS PRESTADORES DE SERVICIOS PÚBLICOS DOMICILIARIOS</t>
    </r>
  </si>
  <si>
    <r>
      <rPr>
        <b/>
        <sz val="11"/>
        <color theme="1"/>
        <rFont val="Arial"/>
        <family val="2"/>
      </rPr>
      <t xml:space="preserve">OBJETIVO: </t>
    </r>
    <r>
      <rPr>
        <sz val="11"/>
        <color theme="1"/>
        <rFont val="Arial"/>
        <family val="2"/>
      </rPr>
      <t xml:space="preserve"> IMPLEMENTAR ESTRATEGIAS QUE CONTRIBUYAN A LA GESTION DE PROYECTOS DISEÑADOS Y FORMULADOS ACORDE A LAS NECESIDADES, IDENTIFICANDO OPORTUNAMENTE , CON LA FINALIDAD DE LOGRAR CUMPLIR CON LAS METAS, MISIÓN Y VISION DEL PLAN DEPARTAMENTAL DE AGUAS.</t>
    </r>
  </si>
  <si>
    <r>
      <rPr>
        <b/>
        <sz val="11"/>
        <color theme="1"/>
        <rFont val="Arial"/>
        <family val="2"/>
      </rPr>
      <t>OBJETIVO:</t>
    </r>
    <r>
      <rPr>
        <sz val="11"/>
        <color theme="1"/>
        <rFont val="Arial"/>
        <family val="2"/>
      </rPr>
      <t xml:space="preserve"> GARANTIZAR LA GESTIÓN Y PLANEACIÓN INTEGRAL Y EFICIENTE DE PROYECTOS DE AGUA POTABLE Y SANEAMIENTO BÁSICO PARA SATISFACER NUESTRAS PARTES INTERESADAS. </t>
    </r>
  </si>
  <si>
    <r>
      <rPr>
        <b/>
        <sz val="11"/>
        <color theme="1"/>
        <rFont val="Arial"/>
        <family val="2"/>
      </rPr>
      <t>OBJETIVO:</t>
    </r>
    <r>
      <rPr>
        <sz val="11"/>
        <color theme="1"/>
        <rFont val="Arial"/>
        <family val="2"/>
      </rPr>
      <t xml:space="preserve"> Desarrollar  los  procesos de selección de contratistas de Aguas de Córdoba S.A E.S.P.que se le designen, Brindar asesoría legal eficiente, oportuna y efectiva a la Empresa, para garantizar los principios y garantías constitucionales y legales vigentes.</t>
    </r>
  </si>
  <si>
    <r>
      <rPr>
        <b/>
        <sz val="11"/>
        <color theme="1"/>
        <rFont val="Arial"/>
        <family val="2"/>
      </rPr>
      <t>OBJETIVO:</t>
    </r>
    <r>
      <rPr>
        <sz val="11"/>
        <color theme="1"/>
        <rFont val="Arial"/>
        <family val="2"/>
      </rPr>
      <t xml:space="preserve"> GESTIONAR EL DESARROLLO INTEGRAL DEL TALENTO HUMANO, MEDIANTE ACTIVIDADES PARA LA VINCULACIÓN, PERMANENCIA Y RETIRO DE LOS FUNCIONARIOS, CONTRIBUYENDO SU DESARROLLO PARA EL LOGRO DE LOS OBJETIVOS INSTITUCIONALES</t>
    </r>
  </si>
  <si>
    <r>
      <rPr>
        <b/>
        <sz val="11"/>
        <color theme="1"/>
        <rFont val="Arial"/>
        <family val="2"/>
      </rPr>
      <t>OBJETIVO:</t>
    </r>
    <r>
      <rPr>
        <sz val="11"/>
        <color theme="1"/>
        <rFont val="Arial"/>
        <family val="2"/>
      </rPr>
      <t xml:space="preserve"> REALIZAR LAS ACTIVIDADES DE EVALUACIÓN INDEPENDIENTE, ASESORÍA Y SEGUIMIENTO A LA GESTIÓN DE LA ENTIDAD, CON EL FIN DE DETECTAR OPORTUNAMENTE INCUMPLIMIENTOS PARA ESTABLECER PLANES DE MEJORAMIENTO, CONTRIBUYENDO ASÍ AL CUMPLIMIENTO DE LOS OBJETIVOS DE LA ENTIDAD DENTRO DEL MARCO NORMATIVO APLICABLE PARA LA EMPRESA.</t>
    </r>
  </si>
  <si>
    <t>No advertir posibles situaciones que deriven en actos de corrupción.</t>
  </si>
  <si>
    <t>Ocultamiento de información relevante que incide en la gestión o en posibles actos de corrupción</t>
  </si>
  <si>
    <t xml:space="preserve">Alta </t>
  </si>
  <si>
    <t>Realizar mesas de trabajo para hacer seguimiento de las actividades y resultados de los procesos auditados</t>
  </si>
  <si>
    <t>Líder de Proceso
Jefe de la Oficina Coordinadora control Interno - Personal encargado</t>
  </si>
  <si>
    <t xml:space="preserve">Evitar </t>
  </si>
  <si>
    <t xml:space="preserve">Enero </t>
  </si>
  <si>
    <t>Diciembre</t>
  </si>
  <si>
    <t>1. Posibilidad de autorizar los procesos de selección si contar con la planecion debida y el lleno de los requisitos para tal fin, para cumplir con favores a terceros.
 2, autorizaciones para iniciar los procesos de selección sin contar con los requisitos minimos de planeacion e inducir a error al area contractual</t>
  </si>
  <si>
    <t xml:space="preserve">X </t>
  </si>
  <si>
    <t>PROCESO DE GESTIÓN TECNICA</t>
  </si>
  <si>
    <t>Recibir dadivas de parte de prestadores del servicio para beneficio propio con el fin de pasar por alto cualquier incosotencia de los proyectos</t>
  </si>
  <si>
    <t xml:space="preserve">Falta de Gestión </t>
  </si>
  <si>
    <t xml:space="preserve">Omisión de Documentos </t>
  </si>
  <si>
    <t xml:space="preserve">Falta de Custodia de documentos por el beneficio particular de un tercero </t>
  </si>
  <si>
    <t xml:space="preserve">Foliación y Organización de carpetas de acuerdo a la naturaleza de los contratos o proyectos </t>
  </si>
  <si>
    <t>Realizar un seguimiento semestral de los archivos generados</t>
  </si>
  <si>
    <t>Jefe de Oficina Financiera</t>
  </si>
  <si>
    <t xml:space="preserve">Revision de informes aportados por los contratistas y las interventorias </t>
  </si>
  <si>
    <t xml:space="preserve">Hacer un buen seguimiento desde el inicio de los contratos que se llevan a cabo, desde lo tecnico y administrativo 
</t>
  </si>
  <si>
    <t>Solicitudes de diagnostico, capacitación o
taller 
Cronograma de actividades
Visitas concertadas con el prestador 
entrega de informes en los tiempos
establecidos para cada procedimiento</t>
  </si>
  <si>
    <t>realizar informe mensual de verificación en la ejecución del proceso</t>
  </si>
  <si>
    <t>Autorización de pago de cuentas FIA
Pagos Cuentas</t>
  </si>
  <si>
    <t>Realizar los instrumentos de planeación de forma indebida, con direccionamiento del ordenador del gasto  y la proyección real de lo que se debe contratar en la entidad</t>
  </si>
  <si>
    <t xml:space="preserve">proyección de los recursos de acuerdo a la necesidad de cada área en relación con los gastos de funcionamiento,  reporte real o proyección de los proyectos de inversión por parte de las áreas correspondientes, elaboración del PAAC dentro del termino de ley </t>
  </si>
  <si>
    <t>Jefe de Oficina de contratación</t>
  </si>
  <si>
    <t>Vencimiento de términos
Incumplimiento de los términos legales de cada proceso</t>
  </si>
  <si>
    <t>realizar informe trimestral de verificación en la ejecución del proceso</t>
  </si>
  <si>
    <t>1. Falta de conocimiento del procedimiento de afiliación y radicación en la EPS.
2. Inconsistencias en el diligenciamiento de los formularios de afiliación. 
3. Falta de oportunidad en la realización de las afiliaciones
4. Retraso en la entrega de novedades 
5. Entrega inoportuna de documentación por parte del servidor</t>
  </si>
  <si>
    <t xml:space="preserve">Entregar copia de afiliación el mismo día de posesión del servidor al grupo que maneja la nomina de la empresa 
Realizar seguimiento y verificación de las novedades antes del pago  </t>
  </si>
  <si>
    <t>Posibilidad de recibir o solicitar cualquier dádiva o beneficio a nombre propio o de terceros con el fin de no ejercer en debida forma la defensa de la entidad</t>
  </si>
  <si>
    <t xml:space="preserve">Seguimiento y supervisión del jefe de área a los contratos de los </t>
  </si>
  <si>
    <t>Asesor Jurídico</t>
  </si>
  <si>
    <t>Área control Interno</t>
  </si>
  <si>
    <t>realizar informe al año de verificación en la ejecución del proceso</t>
  </si>
  <si>
    <t xml:space="preserve">Diagnóstico del SST Implementado de conformidad a requisitos de ley
Política y objetivos de seguridad y salud en el trabajo adoptados, implementado y con informes de seguimiento.
Plan de capacitaciones implementado con informes de avance.
Conformación e implementación de comités del SST.
Plan de trabajo de seguridad y salud en el trabajo implementado y con informes de seguimiento por vigencia.
Política de comunicaciones del SG SST </t>
  </si>
  <si>
    <t>Revisión de modelo de operación por procesos teniendo en cuenta los requisitos del SST.
Seguimiento a la eficacia de las capacitaciones y generación de acciones para cumplimiento de requisitos legales y técnicos.
Seguimiento a la eficacia de las acciones para cumplimiento de requisitos de la política del SG SST, así como a las responsabilidades del
representante del empleador ante el SGSST y política de comunicaciones propios del SG SST</t>
  </si>
  <si>
    <t xml:space="preserve">Enfermedades laborales
maternizadas
</t>
  </si>
  <si>
    <t>Revisión de modelo de operación por procesos teniendo en cuenta los requisitos del SST
Solicitud de informes sobre el estado de condiciones de salud por parte la administradora de riesgos laborales</t>
  </si>
  <si>
    <t xml:space="preserve">Por mala Gestión de los equipos o muy viejos o a falta de mantenimiento se dañan los equipos de computo de la empresa </t>
  </si>
  <si>
    <t>realizar informe semestralmente de verificación en la ejecución del proceso</t>
  </si>
  <si>
    <t xml:space="preserve">Perdida de la información </t>
  </si>
  <si>
    <t>Hacer backups de la información constantemente</t>
  </si>
  <si>
    <t xml:space="preserve">hacer respaldos de información en la nube 
Funcionarios autorizados que puedan extraer la información como copia de seguridad </t>
  </si>
  <si>
    <t>realizar informe bimensual de verificación en la ejecución del proceso</t>
  </si>
  <si>
    <t xml:space="preserve">Revisión Cada 2 meses </t>
  </si>
  <si>
    <t>Mala gestión de informes</t>
  </si>
  <si>
    <t>realizar informe bimensualmente de verificación en la ejecución del proceso</t>
  </si>
  <si>
    <t xml:space="preserve">Socialización de las auditorias realizadas a cada una de las dependencias </t>
  </si>
  <si>
    <t xml:space="preserve">seguimiento a las mesas de trabajo realizadas durante el año para el seguimiento de las auditorias realizadas </t>
  </si>
  <si>
    <t xml:space="preserve">Apoyo a los municipios a la estructuración y viabilización de los proyectos  
Realizar la evaluaciones periodicas 
</t>
  </si>
  <si>
    <t>Se hacen diagnósticos para identificar la necesidad
evaluar alternativas para la solución de la necesidad, con lo que se formula desde la planeación un buen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</si>
</sst>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b/>
      <i/>
      <sz val="10"/>
      <color theme="1"/>
      <name val="Times New Roman"/>
      <family val="1"/>
    </font>
    <font>
      <b/>
      <sz val="10"/>
      <color theme="1"/>
      <name val="Arial"/>
      <family val="2"/>
    </font>
    <font>
      <b/>
      <sz val="10"/>
      <name val="Arial"/>
      <family val="2"/>
    </font>
    <font>
      <b/>
      <sz val="10"/>
      <color indexed="8"/>
      <name val="Arial"/>
      <family val="2"/>
    </font>
    <font>
      <sz val="10"/>
      <color theme="1"/>
      <name val="Arial"/>
      <family val="2"/>
    </font>
    <font>
      <sz val="9"/>
      <color theme="1"/>
      <name val="Arial"/>
      <family val="2"/>
    </font>
    <font>
      <sz val="10"/>
      <name val="Arial"/>
      <family val="2"/>
    </font>
    <font>
      <b/>
      <sz val="9"/>
      <name val="Arial"/>
      <family val="2"/>
    </font>
    <font>
      <sz val="9"/>
      <color theme="1"/>
      <name val="Calibri"/>
      <family val="2"/>
      <scheme val="minor"/>
    </font>
    <font>
      <b/>
      <sz val="9"/>
      <color indexed="81"/>
      <name val="Tahoma"/>
      <family val="2"/>
    </font>
    <font>
      <sz val="9"/>
      <color indexed="81"/>
      <name val="Tahoma"/>
      <family val="2"/>
    </font>
    <font>
      <b/>
      <sz val="14"/>
      <color theme="1"/>
      <name val="Arial"/>
      <family val="2"/>
    </font>
    <font>
      <b/>
      <sz val="12"/>
      <name val="Arial"/>
      <family val="2"/>
    </font>
    <font>
      <b/>
      <i/>
      <sz val="11"/>
      <name val="Times New Roman"/>
      <family val="1"/>
    </font>
    <font>
      <sz val="10"/>
      <color theme="1"/>
      <name val="Calibri"/>
      <family val="2"/>
      <scheme val="minor"/>
    </font>
    <font>
      <sz val="10"/>
      <color rgb="FFFF0000"/>
      <name val="Arial"/>
      <family val="2"/>
    </font>
    <font>
      <sz val="11"/>
      <color theme="1"/>
      <name val="Arial"/>
      <family val="2"/>
    </font>
    <font>
      <b/>
      <sz val="11"/>
      <color theme="1"/>
      <name val="Arial"/>
      <family val="2"/>
    </font>
    <font>
      <b/>
      <sz val="14"/>
      <name val="Arial"/>
      <family val="2"/>
    </font>
    <font>
      <u/>
      <sz val="10"/>
      <name val="Arial"/>
      <family val="2"/>
    </font>
    <font>
      <sz val="11"/>
      <name val="Arial"/>
      <family val="2"/>
    </font>
    <font>
      <b/>
      <sz val="16"/>
      <name val="Arial"/>
      <family val="2"/>
    </font>
    <font>
      <sz val="8"/>
      <color indexed="8"/>
      <name val="Arial"/>
      <family val="2"/>
    </font>
    <font>
      <sz val="11"/>
      <color indexed="8"/>
      <name val="Arial"/>
      <family val="2"/>
    </font>
    <font>
      <b/>
      <sz val="8"/>
      <color indexed="8"/>
      <name val="Arial"/>
      <family val="2"/>
    </font>
    <font>
      <b/>
      <sz val="18"/>
      <color indexed="8"/>
      <name val="Arial"/>
      <family val="2"/>
    </font>
    <font>
      <b/>
      <sz val="13"/>
      <color indexed="8"/>
      <name val="Arial"/>
      <family val="2"/>
    </font>
    <font>
      <sz val="11"/>
      <color rgb="FFFF0000"/>
      <name val="Arial"/>
      <family val="2"/>
    </font>
    <font>
      <b/>
      <sz val="11"/>
      <name val="Arial"/>
      <family val="2"/>
    </font>
    <font>
      <b/>
      <sz val="11"/>
      <color indexed="8"/>
      <name val="Arial"/>
      <family val="2"/>
    </font>
  </fonts>
  <fills count="27">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66CCFF"/>
        <bgColor indexed="64"/>
      </patternFill>
    </fill>
    <fill>
      <patternFill patternType="solid">
        <fgColor rgb="FFFF99FF"/>
        <bgColor indexed="64"/>
      </patternFill>
    </fill>
    <fill>
      <patternFill patternType="solid">
        <fgColor rgb="FFCC66FF"/>
        <bgColor indexed="64"/>
      </patternFill>
    </fill>
    <fill>
      <patternFill patternType="solid">
        <fgColor rgb="FFCCFF99"/>
        <bgColor indexed="64"/>
      </patternFill>
    </fill>
    <fill>
      <patternFill patternType="solid">
        <fgColor rgb="FFCCCC00"/>
        <bgColor indexed="64"/>
      </patternFill>
    </fill>
    <fill>
      <patternFill patternType="solid">
        <fgColor rgb="FFFFCC66"/>
        <bgColor indexed="64"/>
      </patternFill>
    </fill>
    <fill>
      <patternFill patternType="solid">
        <fgColor rgb="FFFFCCFF"/>
        <bgColor indexed="64"/>
      </patternFill>
    </fill>
    <fill>
      <patternFill patternType="solid">
        <fgColor rgb="FF00CCFF"/>
        <bgColor indexed="64"/>
      </patternFill>
    </fill>
    <fill>
      <patternFill patternType="solid">
        <fgColor theme="9" tint="0.79998168889431442"/>
        <bgColor indexed="64"/>
      </patternFill>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s>
  <cellStyleXfs count="2">
    <xf numFmtId="0" fontId="0" fillId="0" borderId="0"/>
    <xf numFmtId="0" fontId="8" fillId="0" borderId="0"/>
  </cellStyleXfs>
  <cellXfs count="174">
    <xf numFmtId="0" fontId="0" fillId="0" borderId="0" xfId="0"/>
    <xf numFmtId="0" fontId="0" fillId="0" borderId="0" xfId="0"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textRotation="255"/>
    </xf>
    <xf numFmtId="0" fontId="0" fillId="0" borderId="12" xfId="0" applyBorder="1" applyAlignment="1">
      <alignment horizontal="center" vertical="center"/>
    </xf>
    <xf numFmtId="0" fontId="18" fillId="0" borderId="1" xfId="0" applyFont="1" applyBorder="1" applyAlignment="1">
      <alignment horizontal="center" vertical="center"/>
    </xf>
    <xf numFmtId="0" fontId="17" fillId="0" borderId="1" xfId="1" applyFont="1" applyBorder="1" applyAlignment="1" applyProtection="1">
      <alignment horizontal="center" vertical="center" wrapText="1"/>
      <protection locked="0"/>
    </xf>
    <xf numFmtId="0" fontId="17"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center" vertical="center" wrapText="1"/>
    </xf>
    <xf numFmtId="0" fontId="19" fillId="0" borderId="1" xfId="0" applyFont="1" applyBorder="1" applyAlignment="1">
      <alignment horizontal="center" vertical="center"/>
    </xf>
    <xf numFmtId="0" fontId="8" fillId="3" borderId="1" xfId="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20" fillId="0" borderId="0" xfId="0" applyFont="1" applyAlignment="1">
      <alignment horizontal="center"/>
    </xf>
    <xf numFmtId="0" fontId="8" fillId="0" borderId="0" xfId="0" applyFont="1" applyAlignment="1">
      <alignment vertical="center"/>
    </xf>
    <xf numFmtId="0" fontId="20" fillId="0" borderId="0" xfId="0" applyFont="1" applyAlignment="1">
      <alignment vertical="center"/>
    </xf>
    <xf numFmtId="0" fontId="8" fillId="21" borderId="1" xfId="0" applyFont="1" applyFill="1" applyBorder="1" applyAlignment="1">
      <alignment horizontal="center" vertical="center"/>
    </xf>
    <xf numFmtId="0" fontId="8" fillId="0" borderId="1" xfId="0" applyFont="1" applyBorder="1" applyAlignment="1">
      <alignment vertical="center"/>
    </xf>
    <xf numFmtId="0" fontId="8" fillId="21" borderId="5" xfId="0" applyFont="1" applyFill="1" applyBorder="1" applyAlignment="1">
      <alignment vertical="center"/>
    </xf>
    <xf numFmtId="0" fontId="0" fillId="21" borderId="23" xfId="0" applyFill="1" applyBorder="1"/>
    <xf numFmtId="0" fontId="0" fillId="21" borderId="6" xfId="0" applyFill="1" applyBorder="1"/>
    <xf numFmtId="0" fontId="8" fillId="21" borderId="7" xfId="0" applyFont="1" applyFill="1" applyBorder="1" applyAlignment="1">
      <alignment vertical="center"/>
    </xf>
    <xf numFmtId="0" fontId="0" fillId="21" borderId="8" xfId="0" applyFill="1" applyBorder="1"/>
    <xf numFmtId="0" fontId="0" fillId="21" borderId="9" xfId="0" applyFill="1" applyBorder="1"/>
    <xf numFmtId="0" fontId="17" fillId="0" borderId="1" xfId="0" applyFont="1" applyBorder="1" applyAlignment="1">
      <alignment vertical="center"/>
    </xf>
    <xf numFmtId="0" fontId="8" fillId="0" borderId="1" xfId="0" applyFont="1" applyBorder="1" applyAlignment="1">
      <alignment vertical="center" wrapText="1"/>
    </xf>
    <xf numFmtId="0" fontId="0" fillId="0" borderId="1" xfId="0" applyBorder="1" applyAlignment="1">
      <alignment vertical="center"/>
    </xf>
    <xf numFmtId="0" fontId="22" fillId="0" borderId="0" xfId="0" applyFont="1"/>
    <xf numFmtId="0" fontId="8" fillId="0" borderId="0" xfId="0" applyFont="1"/>
    <xf numFmtId="0" fontId="23" fillId="0" borderId="0" xfId="0" applyFont="1" applyAlignment="1">
      <alignment horizontal="center" vertical="center" wrapText="1"/>
    </xf>
    <xf numFmtId="0" fontId="0" fillId="21" borderId="2" xfId="0" applyFill="1" applyBorder="1"/>
    <xf numFmtId="0" fontId="0" fillId="21" borderId="4" xfId="0" applyFill="1" applyBorder="1"/>
    <xf numFmtId="0" fontId="4" fillId="21" borderId="1" xfId="0" applyFont="1" applyFill="1" applyBorder="1" applyAlignment="1">
      <alignment horizontal="center" vertical="center" wrapText="1"/>
    </xf>
    <xf numFmtId="0" fontId="9" fillId="21" borderId="1" xfId="0" applyFont="1" applyFill="1" applyBorder="1" applyAlignment="1">
      <alignment horizontal="center" vertical="center" wrapText="1"/>
    </xf>
    <xf numFmtId="0" fontId="5" fillId="21" borderId="1" xfId="0" applyFont="1" applyFill="1" applyBorder="1" applyAlignment="1">
      <alignment horizontal="center" vertical="center" wrapText="1"/>
    </xf>
    <xf numFmtId="0" fontId="4" fillId="21" borderId="13" xfId="0" applyFont="1" applyFill="1" applyBorder="1" applyAlignment="1">
      <alignment horizontal="center" vertical="center" wrapText="1"/>
    </xf>
    <xf numFmtId="0" fontId="9" fillId="21" borderId="1" xfId="0" applyFont="1" applyFill="1" applyBorder="1" applyAlignment="1">
      <alignment horizontal="center" vertical="center"/>
    </xf>
    <xf numFmtId="0" fontId="4" fillId="21" borderId="1" xfId="0" applyFont="1" applyFill="1" applyBorder="1" applyAlignment="1">
      <alignment horizontal="center" vertical="center"/>
    </xf>
    <xf numFmtId="0" fontId="25" fillId="0" borderId="1" xfId="0" applyFont="1" applyBorder="1" applyAlignment="1" applyProtection="1">
      <alignment horizontal="center" vertical="center" wrapText="1"/>
      <protection locked="0" hidden="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vertical="center"/>
    </xf>
    <xf numFmtId="0" fontId="28" fillId="0" borderId="1" xfId="0" applyFont="1" applyBorder="1" applyAlignment="1">
      <alignment vertical="center" wrapText="1"/>
    </xf>
    <xf numFmtId="0" fontId="4" fillId="23" borderId="2" xfId="0" applyFont="1" applyFill="1" applyBorder="1" applyAlignment="1">
      <alignment horizontal="center" vertical="center"/>
    </xf>
    <xf numFmtId="0" fontId="22"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23" borderId="1" xfId="0" applyFont="1" applyFill="1" applyBorder="1" applyAlignment="1">
      <alignment horizontal="center" vertical="center"/>
    </xf>
    <xf numFmtId="0" fontId="4" fillId="24" borderId="1" xfId="0" applyFont="1" applyFill="1" applyBorder="1" applyAlignment="1">
      <alignment horizontal="center" vertical="center"/>
    </xf>
    <xf numFmtId="0" fontId="4" fillId="25"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24" borderId="2" xfId="0" applyFont="1" applyFill="1" applyBorder="1" applyAlignment="1">
      <alignment horizontal="center" vertical="center"/>
    </xf>
    <xf numFmtId="0" fontId="4" fillId="25" borderId="2" xfId="0" applyFont="1" applyFill="1" applyBorder="1" applyAlignment="1">
      <alignment horizontal="center" vertical="center"/>
    </xf>
    <xf numFmtId="0" fontId="4" fillId="7" borderId="2" xfId="0" applyFont="1" applyFill="1" applyBorder="1" applyAlignment="1">
      <alignment horizontal="center" vertical="center"/>
    </xf>
    <xf numFmtId="0" fontId="22" fillId="0" borderId="0" xfId="0" applyFont="1" applyAlignment="1">
      <alignment vertical="center"/>
    </xf>
    <xf numFmtId="0" fontId="4" fillId="23" borderId="1" xfId="0" applyFont="1" applyFill="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4" fillId="24" borderId="1" xfId="0" applyFont="1" applyFill="1" applyBorder="1" applyAlignment="1">
      <alignment horizontal="left" vertical="center"/>
    </xf>
    <xf numFmtId="0" fontId="4" fillId="25" borderId="1" xfId="0" applyFont="1" applyFill="1" applyBorder="1" applyAlignment="1">
      <alignment horizontal="left" vertical="center"/>
    </xf>
    <xf numFmtId="0" fontId="4" fillId="26" borderId="1" xfId="0" applyFont="1" applyFill="1" applyBorder="1" applyAlignment="1">
      <alignment horizontal="left" vertical="center"/>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9" fillId="3" borderId="1" xfId="1" applyFont="1" applyFill="1" applyBorder="1" applyAlignment="1" applyProtection="1">
      <alignment horizontal="center" vertical="center" wrapText="1"/>
      <protection locked="0"/>
    </xf>
    <xf numFmtId="0" fontId="29" fillId="3"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0" borderId="1" xfId="0" applyFont="1" applyBorder="1" applyAlignment="1">
      <alignment vertical="center" wrapText="1"/>
    </xf>
    <xf numFmtId="0" fontId="18"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0" xfId="0" applyAlignment="1">
      <alignment horizontal="center" vertical="center" wrapText="1"/>
    </xf>
    <xf numFmtId="0" fontId="10" fillId="0" borderId="1" xfId="0" applyFont="1" applyBorder="1" applyAlignment="1">
      <alignment horizontal="center" vertical="center"/>
    </xf>
    <xf numFmtId="0" fontId="0" fillId="0" borderId="1" xfId="0"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6" fillId="0" borderId="1" xfId="0" applyFont="1" applyBorder="1" applyAlignment="1">
      <alignment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29" fillId="0" borderId="1" xfId="1" applyFont="1" applyBorder="1" applyAlignment="1" applyProtection="1">
      <alignment horizontal="center" vertical="center" wrapText="1"/>
      <protection locked="0"/>
    </xf>
    <xf numFmtId="0" fontId="29" fillId="0" borderId="1" xfId="0" applyFont="1" applyBorder="1" applyAlignment="1">
      <alignment horizontal="center" vertical="center" wrapText="1"/>
    </xf>
    <xf numFmtId="0" fontId="22" fillId="3" borderId="1" xfId="1" applyFont="1" applyFill="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19" fillId="4"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0" fillId="5" borderId="1" xfId="0" applyFill="1" applyBorder="1" applyAlignment="1">
      <alignment horizontal="center" vertical="center"/>
    </xf>
    <xf numFmtId="0" fontId="22" fillId="0" borderId="1" xfId="1" applyFont="1" applyBorder="1" applyAlignment="1" applyProtection="1">
      <alignment horizontal="center" vertical="center" wrapText="1"/>
      <protection locked="0"/>
    </xf>
    <xf numFmtId="0" fontId="19" fillId="0" borderId="1" xfId="0" applyFont="1" applyBorder="1" applyAlignment="1">
      <alignment horizontal="left" vertical="center" wrapText="1"/>
    </xf>
    <xf numFmtId="0" fontId="29" fillId="5"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1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8" fillId="0" borderId="1" xfId="0" applyFont="1" applyBorder="1" applyAlignment="1">
      <alignment horizontal="center" vertical="center" wrapText="1"/>
    </xf>
    <xf numFmtId="0" fontId="15" fillId="20" borderId="1" xfId="0" applyFont="1" applyFill="1" applyBorder="1" applyAlignment="1">
      <alignment horizontal="center" vertical="center" wrapText="1"/>
    </xf>
    <xf numFmtId="0" fontId="6" fillId="0" borderId="1" xfId="0" applyFont="1" applyBorder="1" applyAlignment="1">
      <alignment horizontal="center" vertical="center"/>
    </xf>
    <xf numFmtId="0" fontId="15" fillId="19"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7" borderId="2"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8" fillId="0" borderId="1" xfId="0" applyFont="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15" fillId="16" borderId="2" xfId="0"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15" fillId="15" borderId="2"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4"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3" xfId="0" applyFont="1" applyFill="1" applyBorder="1" applyAlignment="1">
      <alignment horizontal="center" vertical="center" wrapText="1"/>
    </xf>
    <xf numFmtId="0" fontId="15" fillId="14" borderId="4"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8"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0" xfId="0" applyFont="1" applyAlignment="1">
      <alignment horizontal="center" vertical="center" wrapText="1"/>
    </xf>
    <xf numFmtId="0" fontId="1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5" fillId="9" borderId="2"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3" fillId="0" borderId="0" xfId="0" applyFont="1" applyAlignment="1">
      <alignment horizontal="center" vertical="center" wrapText="1"/>
    </xf>
    <xf numFmtId="0" fontId="15" fillId="8"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24" fillId="22" borderId="1" xfId="0" applyFont="1" applyFill="1" applyBorder="1" applyAlignment="1">
      <alignment horizontal="center" vertical="center" wrapText="1"/>
    </xf>
    <xf numFmtId="0" fontId="4" fillId="0" borderId="0" xfId="0" applyFont="1" applyAlignment="1">
      <alignment horizontal="center"/>
    </xf>
    <xf numFmtId="0" fontId="4" fillId="0" borderId="8" xfId="0" applyFont="1" applyBorder="1" applyAlignment="1">
      <alignment horizontal="center"/>
    </xf>
    <xf numFmtId="0" fontId="8" fillId="21" borderId="5" xfId="0" applyFont="1" applyFill="1" applyBorder="1" applyAlignment="1">
      <alignment horizontal="center" vertical="center"/>
    </xf>
    <xf numFmtId="0" fontId="8" fillId="21" borderId="23" xfId="0" applyFont="1" applyFill="1" applyBorder="1" applyAlignment="1">
      <alignment horizontal="center" vertical="center"/>
    </xf>
    <xf numFmtId="0" fontId="8" fillId="21" borderId="6" xfId="0" applyFont="1" applyFill="1" applyBorder="1" applyAlignment="1">
      <alignment horizontal="center" vertical="center"/>
    </xf>
    <xf numFmtId="0" fontId="8" fillId="21" borderId="7" xfId="0" applyFont="1" applyFill="1" applyBorder="1" applyAlignment="1">
      <alignment horizontal="center" vertical="center"/>
    </xf>
    <xf numFmtId="0" fontId="8" fillId="21" borderId="8" xfId="0" applyFont="1" applyFill="1" applyBorder="1" applyAlignment="1">
      <alignment horizontal="center" vertical="center"/>
    </xf>
    <xf numFmtId="0" fontId="8" fillId="21" borderId="9" xfId="0" applyFont="1" applyFill="1" applyBorder="1" applyAlignment="1">
      <alignment horizontal="center" vertical="center"/>
    </xf>
    <xf numFmtId="0" fontId="24" fillId="22" borderId="0" xfId="0" applyFont="1" applyFill="1" applyAlignment="1">
      <alignment horizontal="center" vertical="center" wrapText="1"/>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4" fillId="0" borderId="10" xfId="0" applyFont="1" applyBorder="1" applyAlignment="1">
      <alignment horizontal="center" wrapText="1"/>
    </xf>
    <xf numFmtId="0" fontId="4" fillId="0" borderId="11"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cellXfs>
  <cellStyles count="2">
    <cellStyle name="Normal" xfId="0" builtinId="0"/>
    <cellStyle name="Normal 2 2" xfId="1" xr:uid="{00000000-0005-0000-0000-000001000000}"/>
  </cellStyles>
  <dxfs count="196">
    <dxf>
      <fill>
        <patternFill>
          <bgColor rgb="FFFFFF99"/>
        </patternFill>
      </fill>
    </dxf>
    <dxf>
      <fill>
        <patternFill>
          <bgColor rgb="FF09FF78"/>
        </patternFill>
      </fill>
    </dxf>
    <dxf>
      <fill>
        <patternFill>
          <bgColor rgb="FFFE877A"/>
        </patternFill>
      </fill>
    </dxf>
    <dxf>
      <fill>
        <patternFill>
          <bgColor rgb="FFFE877A"/>
        </patternFill>
      </fill>
    </dxf>
    <dxf>
      <fill>
        <patternFill>
          <bgColor rgb="FF09FF78"/>
        </patternFill>
      </fill>
    </dxf>
    <dxf>
      <fill>
        <patternFill>
          <bgColor rgb="FFFFFF99"/>
        </patternFill>
      </fill>
    </dxf>
    <dxf>
      <fill>
        <patternFill>
          <bgColor rgb="FFFE877A"/>
        </patternFill>
      </fill>
    </dxf>
    <dxf>
      <fill>
        <patternFill>
          <bgColor rgb="FFFFFF99"/>
        </patternFill>
      </fill>
    </dxf>
    <dxf>
      <fill>
        <patternFill>
          <bgColor rgb="FF09FF78"/>
        </patternFill>
      </fill>
    </dxf>
    <dxf>
      <fill>
        <patternFill>
          <bgColor rgb="FF09FF78"/>
        </patternFill>
      </fill>
    </dxf>
    <dxf>
      <fill>
        <patternFill>
          <bgColor rgb="FFFE877A"/>
        </patternFill>
      </fill>
    </dxf>
    <dxf>
      <fill>
        <patternFill>
          <bgColor rgb="FFFFFF99"/>
        </patternFill>
      </fill>
    </dxf>
    <dxf>
      <fill>
        <patternFill>
          <bgColor rgb="FFFE877A"/>
        </patternFill>
      </fill>
    </dxf>
    <dxf>
      <fill>
        <patternFill>
          <bgColor rgb="FF09FF78"/>
        </patternFill>
      </fill>
    </dxf>
    <dxf>
      <fill>
        <patternFill>
          <bgColor rgb="FFFFFF99"/>
        </patternFill>
      </fill>
    </dxf>
    <dxf>
      <fill>
        <patternFill>
          <bgColor rgb="FFFE877A"/>
        </patternFill>
      </fill>
    </dxf>
    <dxf>
      <fill>
        <patternFill>
          <bgColor rgb="FFFFFF99"/>
        </patternFill>
      </fill>
    </dxf>
    <dxf>
      <fill>
        <patternFill>
          <bgColor rgb="FF09FF78"/>
        </patternFill>
      </fill>
    </dxf>
    <dxf>
      <fill>
        <patternFill>
          <bgColor rgb="FFFFFF99"/>
        </patternFill>
      </fill>
    </dxf>
    <dxf>
      <fill>
        <patternFill>
          <bgColor rgb="FF09FF78"/>
        </patternFill>
      </fill>
    </dxf>
    <dxf>
      <fill>
        <patternFill>
          <bgColor rgb="FFFE877A"/>
        </patternFill>
      </fill>
    </dxf>
    <dxf>
      <fill>
        <patternFill>
          <bgColor rgb="FF09FF78"/>
        </patternFill>
      </fill>
    </dxf>
    <dxf>
      <fill>
        <patternFill>
          <bgColor rgb="FFFE877A"/>
        </patternFill>
      </fill>
    </dxf>
    <dxf>
      <fill>
        <patternFill>
          <bgColor rgb="FFFFFF99"/>
        </patternFill>
      </fill>
    </dxf>
    <dxf>
      <fill>
        <patternFill>
          <bgColor rgb="FFFFFF99"/>
        </patternFill>
      </fill>
    </dxf>
    <dxf>
      <fill>
        <patternFill>
          <bgColor rgb="FF09FF78"/>
        </patternFill>
      </fill>
    </dxf>
    <dxf>
      <fill>
        <patternFill>
          <bgColor rgb="FFFE877A"/>
        </patternFill>
      </fill>
    </dxf>
    <dxf>
      <fill>
        <patternFill>
          <bgColor rgb="FFFFFF99"/>
        </patternFill>
      </fill>
    </dxf>
    <dxf>
      <fill>
        <patternFill>
          <bgColor rgb="FF09FF78"/>
        </patternFill>
      </fill>
    </dxf>
    <dxf>
      <fill>
        <patternFill>
          <bgColor rgb="FFFE877A"/>
        </patternFill>
      </fill>
    </dxf>
    <dxf>
      <fill>
        <patternFill>
          <bgColor rgb="FFFE877A"/>
        </patternFill>
      </fill>
    </dxf>
    <dxf>
      <fill>
        <patternFill>
          <bgColor rgb="FFFFFF99"/>
        </patternFill>
      </fill>
    </dxf>
    <dxf>
      <fill>
        <patternFill>
          <bgColor rgb="FF09FF78"/>
        </patternFill>
      </fill>
    </dxf>
    <dxf>
      <fill>
        <patternFill>
          <bgColor rgb="FFFE877A"/>
        </patternFill>
      </fill>
    </dxf>
    <dxf>
      <fill>
        <patternFill>
          <bgColor rgb="FFFFFF99"/>
        </patternFill>
      </fill>
    </dxf>
    <dxf>
      <fill>
        <patternFill>
          <bgColor rgb="FF09FF78"/>
        </patternFill>
      </fill>
    </dxf>
    <dxf>
      <font>
        <b/>
        <i val="0"/>
        <color auto="1"/>
      </font>
      <fill>
        <patternFill>
          <bgColor rgb="FFFF0000"/>
        </patternFill>
      </fill>
    </dxf>
    <dxf>
      <font>
        <b/>
        <i val="0"/>
        <color auto="1"/>
      </font>
      <fill>
        <patternFill>
          <bgColor rgb="FFFFFF99"/>
        </patternFill>
      </fill>
    </dxf>
    <dxf>
      <font>
        <b/>
        <i val="0"/>
        <color auto="1"/>
      </font>
      <fill>
        <patternFill>
          <bgColor rgb="FF92D050"/>
        </patternFill>
      </fill>
    </dxf>
    <dxf>
      <font>
        <b/>
        <i val="0"/>
        <color auto="1"/>
      </font>
      <fill>
        <patternFill>
          <bgColor rgb="FFFFFF00"/>
        </patternFill>
      </fill>
    </dxf>
    <dxf>
      <font>
        <b/>
        <i val="0"/>
        <color auto="1"/>
      </font>
      <fill>
        <patternFill>
          <bgColor rgb="FFFF0000"/>
        </patternFill>
      </fill>
    </dxf>
    <dxf>
      <font>
        <b/>
        <i val="0"/>
        <color auto="1"/>
      </font>
      <fill>
        <patternFill>
          <bgColor rgb="FFFFFF99"/>
        </patternFill>
      </fill>
    </dxf>
    <dxf>
      <font>
        <b/>
        <i val="0"/>
        <color auto="1"/>
      </font>
      <fill>
        <patternFill>
          <bgColor rgb="FF92D050"/>
        </patternFill>
      </fill>
    </dxf>
    <dxf>
      <font>
        <b/>
        <i val="0"/>
        <color auto="1"/>
      </font>
      <fill>
        <patternFill>
          <bgColor rgb="FFFFFF00"/>
        </patternFill>
      </fill>
    </dxf>
    <dxf>
      <font>
        <b/>
        <i val="0"/>
        <color auto="1"/>
      </font>
      <fill>
        <patternFill>
          <bgColor rgb="FFFFFF00"/>
        </patternFill>
      </fill>
    </dxf>
    <dxf>
      <font>
        <b/>
        <i val="0"/>
        <color auto="1"/>
      </font>
      <fill>
        <patternFill>
          <bgColor rgb="FF92D050"/>
        </patternFill>
      </fill>
    </dxf>
    <dxf>
      <font>
        <b/>
        <i val="0"/>
        <color auto="1"/>
      </font>
      <fill>
        <patternFill>
          <bgColor rgb="FFFFFF99"/>
        </patternFill>
      </fill>
    </dxf>
    <dxf>
      <font>
        <b/>
        <i val="0"/>
        <color auto="1"/>
      </font>
      <fill>
        <patternFill>
          <bgColor rgb="FFFF0000"/>
        </patternFill>
      </fill>
    </dxf>
    <dxf>
      <font>
        <b/>
        <i val="0"/>
        <color auto="1"/>
      </font>
      <fill>
        <patternFill>
          <bgColor rgb="FFFFFF00"/>
        </patternFill>
      </fill>
    </dxf>
    <dxf>
      <font>
        <b/>
        <i val="0"/>
        <color auto="1"/>
      </font>
      <fill>
        <patternFill>
          <bgColor rgb="FFFFFF99"/>
        </patternFill>
      </fill>
    </dxf>
    <dxf>
      <font>
        <b/>
        <i val="0"/>
        <color auto="1"/>
      </font>
      <fill>
        <patternFill>
          <bgColor rgb="FF92D050"/>
        </patternFill>
      </fill>
    </dxf>
    <dxf>
      <font>
        <b/>
        <i val="0"/>
        <color auto="1"/>
      </font>
      <fill>
        <patternFill>
          <bgColor rgb="FFFF0000"/>
        </patternFill>
      </fill>
    </dxf>
    <dxf>
      <font>
        <b/>
        <i val="0"/>
        <color auto="1"/>
      </font>
      <fill>
        <patternFill>
          <bgColor rgb="FFFF0000"/>
        </patternFill>
      </fill>
    </dxf>
    <dxf>
      <font>
        <b/>
        <i val="0"/>
        <color auto="1"/>
      </font>
      <fill>
        <patternFill>
          <bgColor rgb="FFFFFF00"/>
        </patternFill>
      </fill>
    </dxf>
    <dxf>
      <font>
        <b/>
        <i val="0"/>
        <color auto="1"/>
      </font>
      <fill>
        <patternFill>
          <bgColor rgb="FF92D050"/>
        </patternFill>
      </fill>
    </dxf>
    <dxf>
      <font>
        <b/>
        <i val="0"/>
        <color auto="1"/>
      </font>
      <fill>
        <patternFill>
          <bgColor rgb="FFFFFF99"/>
        </patternFill>
      </fill>
    </dxf>
    <dxf>
      <font>
        <b/>
        <i val="0"/>
        <color auto="1"/>
      </font>
      <fill>
        <patternFill>
          <bgColor rgb="FF92D050"/>
        </patternFill>
      </fill>
    </dxf>
    <dxf>
      <font>
        <b/>
        <i val="0"/>
        <color auto="1"/>
      </font>
      <fill>
        <patternFill>
          <bgColor rgb="FFFF0000"/>
        </patternFill>
      </fill>
    </dxf>
    <dxf>
      <font>
        <b/>
        <i val="0"/>
        <color auto="1"/>
      </font>
      <fill>
        <patternFill>
          <bgColor rgb="FFFFFF00"/>
        </patternFill>
      </fill>
    </dxf>
    <dxf>
      <font>
        <b/>
        <i val="0"/>
        <color auto="1"/>
      </font>
      <fill>
        <patternFill>
          <bgColor rgb="FFFFFF99"/>
        </patternFill>
      </fill>
    </dxf>
    <dxf>
      <fill>
        <patternFill>
          <bgColor rgb="FF09FF78"/>
        </patternFill>
      </fill>
    </dxf>
    <dxf>
      <fill>
        <patternFill>
          <bgColor rgb="FFFE877A"/>
        </patternFill>
      </fill>
    </dxf>
    <dxf>
      <fill>
        <patternFill>
          <bgColor rgb="FFFFFF99"/>
        </patternFill>
      </fill>
    </dxf>
    <dxf>
      <fill>
        <patternFill>
          <bgColor rgb="FFFF877A"/>
        </patternFill>
      </fill>
    </dxf>
    <dxf>
      <fill>
        <patternFill>
          <bgColor rgb="FF09FF78"/>
        </patternFill>
      </fill>
    </dxf>
    <dxf>
      <fill>
        <patternFill>
          <bgColor rgb="FFFE877A"/>
        </patternFill>
      </fill>
    </dxf>
    <dxf>
      <fill>
        <patternFill>
          <bgColor rgb="FFFFFF99"/>
        </patternFill>
      </fill>
    </dxf>
    <dxf>
      <fill>
        <patternFill>
          <bgColor rgb="FF09FF78"/>
        </patternFill>
      </fill>
    </dxf>
    <dxf>
      <fill>
        <patternFill>
          <bgColor rgb="FFFFFF99"/>
        </patternFill>
      </fill>
    </dxf>
    <dxf>
      <fill>
        <patternFill>
          <bgColor rgb="FFFF877A"/>
        </patternFill>
      </fill>
    </dxf>
    <dxf>
      <fill>
        <patternFill>
          <bgColor rgb="FF09FF78"/>
        </patternFill>
      </fill>
    </dxf>
    <dxf>
      <fill>
        <patternFill>
          <bgColor rgb="FFFFFF99"/>
        </patternFill>
      </fill>
    </dxf>
    <dxf>
      <fill>
        <patternFill>
          <bgColor rgb="FFFE877A"/>
        </patternFill>
      </fill>
    </dxf>
    <dxf>
      <fill>
        <patternFill>
          <bgColor rgb="FF09FF78"/>
        </patternFill>
      </fill>
    </dxf>
    <dxf>
      <fill>
        <patternFill>
          <bgColor rgb="FFFFFF99"/>
        </patternFill>
      </fill>
    </dxf>
    <dxf>
      <fill>
        <patternFill>
          <bgColor rgb="FF09FF78"/>
        </patternFill>
      </fill>
    </dxf>
    <dxf>
      <fill>
        <patternFill>
          <bgColor rgb="FFFE877A"/>
        </patternFill>
      </fill>
    </dxf>
    <dxf>
      <fill>
        <patternFill>
          <bgColor rgb="FFFFFF99"/>
        </patternFill>
      </fill>
    </dxf>
    <dxf>
      <fill>
        <patternFill>
          <bgColor rgb="FFFE877A"/>
        </patternFill>
      </fill>
    </dxf>
    <dxf>
      <fill>
        <patternFill>
          <bgColor rgb="FF09FF78"/>
        </patternFill>
      </fill>
    </dxf>
    <dxf>
      <fill>
        <patternFill>
          <bgColor rgb="FFFFFF99"/>
        </patternFill>
      </fill>
    </dxf>
    <dxf>
      <fill>
        <patternFill>
          <bgColor rgb="FFFFFF99"/>
        </patternFill>
      </fill>
    </dxf>
    <dxf>
      <fill>
        <patternFill>
          <bgColor rgb="FFFE877A"/>
        </patternFill>
      </fill>
    </dxf>
    <dxf>
      <fill>
        <patternFill>
          <bgColor rgb="FF09FF78"/>
        </patternFill>
      </fill>
    </dxf>
    <dxf>
      <fill>
        <patternFill>
          <bgColor rgb="FFFFFF99"/>
        </patternFill>
      </fill>
    </dxf>
    <dxf>
      <fill>
        <patternFill>
          <bgColor rgb="FFFE877A"/>
        </patternFill>
      </fill>
    </dxf>
    <dxf>
      <fill>
        <patternFill>
          <bgColor rgb="FFFFFF99"/>
        </patternFill>
      </fill>
    </dxf>
    <dxf>
      <fill>
        <patternFill>
          <bgColor rgb="FF09FF78"/>
        </patternFill>
      </fill>
    </dxf>
    <dxf>
      <fill>
        <patternFill>
          <bgColor rgb="FFFF877A"/>
        </patternFill>
      </fill>
    </dxf>
    <dxf>
      <font>
        <b/>
        <i val="0"/>
        <color auto="1"/>
      </font>
      <fill>
        <patternFill>
          <bgColor rgb="FF92D050"/>
        </patternFill>
      </fill>
    </dxf>
    <dxf>
      <font>
        <b/>
        <i val="0"/>
        <color auto="1"/>
      </font>
      <fill>
        <patternFill>
          <bgColor rgb="FFFFFF99"/>
        </patternFill>
      </fill>
    </dxf>
    <dxf>
      <font>
        <b/>
        <i val="0"/>
        <color auto="1"/>
      </font>
      <fill>
        <patternFill>
          <bgColor rgb="FFFF0000"/>
        </patternFill>
      </fill>
    </dxf>
    <dxf>
      <font>
        <b/>
        <i val="0"/>
        <color auto="1"/>
      </font>
      <fill>
        <patternFill>
          <bgColor rgb="FFFFFF00"/>
        </patternFill>
      </fill>
    </dxf>
    <dxf>
      <font>
        <b/>
        <i val="0"/>
        <color auto="1"/>
      </font>
      <fill>
        <patternFill>
          <bgColor rgb="FFFFFF99"/>
        </patternFill>
      </fill>
    </dxf>
    <dxf>
      <font>
        <b/>
        <i val="0"/>
        <color auto="1"/>
      </font>
      <fill>
        <patternFill>
          <bgColor rgb="FFFFFF00"/>
        </patternFill>
      </fill>
    </dxf>
    <dxf>
      <font>
        <b/>
        <i val="0"/>
        <color auto="1"/>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FFFF99"/>
        </patternFill>
      </fill>
    </dxf>
    <dxf>
      <font>
        <b/>
        <i val="0"/>
        <color auto="1"/>
      </font>
      <fill>
        <patternFill>
          <bgColor rgb="FFFFFF00"/>
        </patternFill>
      </fill>
    </dxf>
    <dxf>
      <font>
        <b/>
        <i val="0"/>
        <color auto="1"/>
      </font>
      <fill>
        <patternFill>
          <bgColor rgb="FFFF0000"/>
        </patternFill>
      </fill>
    </dxf>
    <dxf>
      <font>
        <b/>
        <i val="0"/>
        <color auto="1"/>
      </font>
      <fill>
        <patternFill>
          <bgColor rgb="FF92D050"/>
        </patternFill>
      </fill>
    </dxf>
    <dxf>
      <font>
        <b/>
        <i val="0"/>
        <color auto="1"/>
      </font>
      <fill>
        <patternFill>
          <bgColor rgb="FFFFFF00"/>
        </patternFill>
      </fill>
    </dxf>
    <dxf>
      <font>
        <b/>
        <i val="0"/>
        <color auto="1"/>
      </font>
      <fill>
        <patternFill>
          <bgColor rgb="FFFF0000"/>
        </patternFill>
      </fill>
    </dxf>
    <dxf>
      <font>
        <b/>
        <i val="0"/>
        <color auto="1"/>
      </font>
      <fill>
        <patternFill>
          <bgColor rgb="FFFFFF99"/>
        </patternFill>
      </fill>
    </dxf>
    <dxf>
      <font>
        <b/>
        <i val="0"/>
        <color auto="1"/>
      </font>
      <fill>
        <patternFill>
          <bgColor rgb="FFFF0000"/>
        </patternFill>
      </fill>
    </dxf>
    <dxf>
      <font>
        <b/>
        <i val="0"/>
        <color auto="1"/>
      </font>
      <fill>
        <patternFill>
          <bgColor rgb="FFFFFF99"/>
        </patternFill>
      </fill>
    </dxf>
    <dxf>
      <font>
        <b/>
        <i val="0"/>
        <color auto="1"/>
      </font>
      <fill>
        <patternFill>
          <bgColor rgb="FF92D050"/>
        </patternFill>
      </fill>
    </dxf>
    <dxf>
      <font>
        <b/>
        <i val="0"/>
        <color auto="1"/>
      </font>
      <fill>
        <patternFill>
          <bgColor rgb="FFFFFF00"/>
        </patternFill>
      </fill>
    </dxf>
    <dxf>
      <font>
        <b/>
        <i val="0"/>
        <color auto="1"/>
      </font>
      <fill>
        <patternFill>
          <bgColor rgb="FF92D050"/>
        </patternFill>
      </fill>
    </dxf>
    <dxf>
      <font>
        <b/>
        <i val="0"/>
        <color auto="1"/>
      </font>
      <fill>
        <patternFill>
          <bgColor rgb="FFFFFF99"/>
        </patternFill>
      </fill>
    </dxf>
    <dxf>
      <font>
        <b/>
        <i val="0"/>
        <color auto="1"/>
      </font>
      <fill>
        <patternFill>
          <bgColor rgb="FFFFFF00"/>
        </patternFill>
      </fill>
    </dxf>
    <dxf>
      <font>
        <b/>
        <i val="0"/>
        <color auto="1"/>
      </font>
      <fill>
        <patternFill>
          <bgColor rgb="FFFF0000"/>
        </patternFill>
      </fill>
    </dxf>
    <dxf>
      <font>
        <b/>
        <i val="0"/>
        <color auto="1"/>
      </font>
      <fill>
        <patternFill>
          <bgColor rgb="FF92D050"/>
        </patternFill>
      </fill>
    </dxf>
    <dxf>
      <font>
        <b/>
        <i val="0"/>
        <color auto="1"/>
      </font>
      <fill>
        <patternFill>
          <bgColor rgb="FFFFFF99"/>
        </patternFill>
      </fill>
    </dxf>
    <dxf>
      <font>
        <b/>
        <i val="0"/>
        <color auto="1"/>
      </font>
      <fill>
        <patternFill>
          <bgColor rgb="FFFFFF00"/>
        </patternFill>
      </fill>
    </dxf>
    <dxf>
      <font>
        <b/>
        <i val="0"/>
        <color auto="1"/>
      </font>
      <fill>
        <patternFill>
          <bgColor rgb="FFFF0000"/>
        </patternFill>
      </fill>
    </dxf>
    <dxf>
      <font>
        <b/>
        <i val="0"/>
        <color auto="1"/>
      </font>
      <fill>
        <patternFill>
          <bgColor rgb="FFFF0000"/>
        </patternFill>
      </fill>
    </dxf>
    <dxf>
      <font>
        <b/>
        <i val="0"/>
        <color auto="1"/>
      </font>
      <fill>
        <patternFill>
          <bgColor rgb="FFFFFF00"/>
        </patternFill>
      </fill>
    </dxf>
    <dxf>
      <font>
        <b/>
        <i val="0"/>
        <color auto="1"/>
      </font>
      <fill>
        <patternFill>
          <bgColor rgb="FFFFFF99"/>
        </patternFill>
      </fill>
    </dxf>
    <dxf>
      <font>
        <b/>
        <i val="0"/>
        <color auto="1"/>
      </font>
      <fill>
        <patternFill>
          <bgColor rgb="FF92D050"/>
        </patternFill>
      </fill>
    </dxf>
    <dxf>
      <fill>
        <patternFill>
          <bgColor rgb="FF09FF78"/>
        </patternFill>
      </fill>
    </dxf>
    <dxf>
      <fill>
        <patternFill>
          <bgColor rgb="FFFFFF99"/>
        </patternFill>
      </fill>
    </dxf>
    <dxf>
      <fill>
        <patternFill>
          <bgColor rgb="FFFE877A"/>
        </patternFill>
      </fill>
    </dxf>
    <dxf>
      <fill>
        <patternFill>
          <bgColor rgb="FF09FF78"/>
        </patternFill>
      </fill>
    </dxf>
    <dxf>
      <fill>
        <patternFill>
          <bgColor rgb="FFFFFF99"/>
        </patternFill>
      </fill>
    </dxf>
    <dxf>
      <fill>
        <patternFill>
          <bgColor rgb="FFFE877A"/>
        </patternFill>
      </fill>
    </dxf>
    <dxf>
      <fill>
        <patternFill>
          <bgColor rgb="FFFE877A"/>
        </patternFill>
      </fill>
    </dxf>
    <dxf>
      <fill>
        <patternFill>
          <bgColor rgb="FFFFFF99"/>
        </patternFill>
      </fill>
    </dxf>
    <dxf>
      <fill>
        <patternFill>
          <bgColor rgb="FFFF877A"/>
        </patternFill>
      </fill>
    </dxf>
    <dxf>
      <fill>
        <patternFill>
          <bgColor rgb="FF09FF78"/>
        </patternFill>
      </fill>
    </dxf>
    <dxf>
      <fill>
        <patternFill>
          <bgColor rgb="FFFE877A"/>
        </patternFill>
      </fill>
    </dxf>
    <dxf>
      <fill>
        <patternFill>
          <bgColor rgb="FFFFFF99"/>
        </patternFill>
      </fill>
    </dxf>
    <dxf>
      <fill>
        <patternFill>
          <bgColor rgb="FFFE877A"/>
        </patternFill>
      </fill>
    </dxf>
    <dxf>
      <fill>
        <patternFill>
          <bgColor rgb="FFFFFF99"/>
        </patternFill>
      </fill>
    </dxf>
    <dxf>
      <fill>
        <patternFill>
          <bgColor rgb="FF09FF78"/>
        </patternFill>
      </fill>
    </dxf>
    <dxf>
      <fill>
        <patternFill>
          <bgColor rgb="FFFE847A"/>
        </patternFill>
      </fill>
    </dxf>
    <dxf>
      <fill>
        <patternFill>
          <bgColor rgb="FF09FF78"/>
        </patternFill>
      </fill>
    </dxf>
    <dxf>
      <fill>
        <patternFill>
          <bgColor rgb="FFFFFF99"/>
        </patternFill>
      </fill>
    </dxf>
    <dxf>
      <fill>
        <patternFill>
          <bgColor rgb="FF09FF78"/>
        </patternFill>
      </fill>
    </dxf>
    <dxf>
      <fill>
        <patternFill>
          <bgColor rgb="FFFFFF99"/>
        </patternFill>
      </fill>
    </dxf>
    <dxf>
      <fill>
        <patternFill>
          <bgColor rgb="FFFE877A"/>
        </patternFill>
      </fill>
    </dxf>
    <dxf>
      <fill>
        <patternFill>
          <bgColor rgb="FF09FF78"/>
        </patternFill>
      </fill>
    </dxf>
    <dxf>
      <fill>
        <patternFill>
          <bgColor rgb="FFFFFF99"/>
        </patternFill>
      </fill>
    </dxf>
    <dxf>
      <fill>
        <patternFill>
          <bgColor rgb="FFFE877A"/>
        </patternFill>
      </fill>
    </dxf>
    <dxf>
      <fill>
        <patternFill>
          <bgColor rgb="FFFE877A"/>
        </patternFill>
      </fill>
    </dxf>
    <dxf>
      <fill>
        <patternFill>
          <bgColor rgb="FFFFFF99"/>
        </patternFill>
      </fill>
    </dxf>
    <dxf>
      <fill>
        <patternFill>
          <bgColor rgb="FF09FF78"/>
        </patternFill>
      </fill>
    </dxf>
    <dxf>
      <fill>
        <patternFill>
          <bgColor rgb="FFFE877A"/>
        </patternFill>
      </fill>
    </dxf>
    <dxf>
      <fill>
        <patternFill>
          <bgColor rgb="FFFFFF99"/>
        </patternFill>
      </fill>
    </dxf>
    <dxf>
      <fill>
        <patternFill>
          <bgColor rgb="FF09FF78"/>
        </patternFill>
      </fill>
    </dxf>
    <dxf>
      <fill>
        <patternFill>
          <bgColor rgb="FFFFFF99"/>
        </patternFill>
      </fill>
    </dxf>
    <dxf>
      <fill>
        <patternFill>
          <bgColor rgb="FF09FF78"/>
        </patternFill>
      </fill>
    </dxf>
    <dxf>
      <fill>
        <patternFill>
          <bgColor rgb="FFFFFF99"/>
        </patternFill>
      </fill>
    </dxf>
    <dxf>
      <fill>
        <patternFill>
          <bgColor rgb="FFFF877A"/>
        </patternFill>
      </fill>
    </dxf>
    <dxf>
      <fill>
        <patternFill>
          <bgColor rgb="FF09FF78"/>
        </patternFill>
      </fill>
    </dxf>
    <dxf>
      <fill>
        <patternFill>
          <bgColor rgb="FFFFFF99"/>
        </patternFill>
      </fill>
    </dxf>
    <dxf>
      <fill>
        <patternFill>
          <bgColor rgb="FFFF877A"/>
        </patternFill>
      </fill>
    </dxf>
    <dxf>
      <fill>
        <patternFill>
          <bgColor rgb="FFFFFF99"/>
        </patternFill>
      </fill>
    </dxf>
    <dxf>
      <fill>
        <patternFill>
          <bgColor rgb="FFFF877A"/>
        </patternFill>
      </fill>
    </dxf>
    <dxf>
      <fill>
        <patternFill>
          <bgColor rgb="FF09FF78"/>
        </patternFill>
      </fill>
    </dxf>
    <dxf>
      <fill>
        <patternFill>
          <bgColor rgb="FFFFFF99"/>
        </patternFill>
      </fill>
    </dxf>
    <dxf>
      <fill>
        <patternFill>
          <bgColor rgb="FFFFFF99"/>
        </patternFill>
      </fill>
    </dxf>
    <dxf>
      <fill>
        <patternFill>
          <bgColor rgb="FF09FF78"/>
        </patternFill>
      </fill>
    </dxf>
    <dxf>
      <fill>
        <patternFill>
          <bgColor rgb="FFFFFF99"/>
        </patternFill>
      </fill>
    </dxf>
    <dxf>
      <fill>
        <patternFill>
          <bgColor rgb="FF09FF78"/>
        </patternFill>
      </fill>
    </dxf>
    <dxf>
      <fill>
        <patternFill>
          <bgColor rgb="FFFF877A"/>
        </patternFill>
      </fill>
    </dxf>
    <dxf>
      <fill>
        <patternFill>
          <bgColor rgb="FFFFFF99"/>
        </patternFill>
      </fill>
    </dxf>
    <dxf>
      <fill>
        <patternFill>
          <bgColor rgb="FF09FF78"/>
        </patternFill>
      </fill>
    </dxf>
    <dxf>
      <fill>
        <patternFill>
          <bgColor rgb="FFFE877A"/>
        </patternFill>
      </fill>
    </dxf>
    <dxf>
      <fill>
        <patternFill>
          <bgColor rgb="FFFFFF99"/>
        </patternFill>
      </fill>
    </dxf>
    <dxf>
      <fill>
        <patternFill>
          <bgColor rgb="FFFE847A"/>
        </patternFill>
      </fill>
    </dxf>
    <dxf>
      <fill>
        <patternFill>
          <bgColor rgb="FF09FF78"/>
        </patternFill>
      </fill>
    </dxf>
    <dxf>
      <fill>
        <patternFill>
          <bgColor rgb="FFFFFF99"/>
        </patternFill>
      </fill>
    </dxf>
    <dxf>
      <fill>
        <patternFill>
          <bgColor rgb="FF09FF78"/>
        </patternFill>
      </fill>
    </dxf>
    <dxf>
      <fill>
        <patternFill>
          <bgColor rgb="FFFE847A"/>
        </patternFill>
      </fill>
    </dxf>
    <dxf>
      <fill>
        <patternFill>
          <bgColor rgb="FF09FF78"/>
        </patternFill>
      </fill>
    </dxf>
    <dxf>
      <fill>
        <patternFill>
          <bgColor rgb="FFFE877A"/>
        </patternFill>
      </fill>
    </dxf>
    <dxf>
      <fill>
        <patternFill>
          <bgColor rgb="FFFE877A"/>
        </patternFill>
      </fill>
    </dxf>
    <dxf>
      <fill>
        <patternFill>
          <bgColor rgb="FFFE877A"/>
        </patternFill>
      </fill>
    </dxf>
    <dxf>
      <fill>
        <patternFill>
          <bgColor rgb="FFFFFF99"/>
        </patternFill>
      </fill>
    </dxf>
    <dxf>
      <fill>
        <patternFill>
          <bgColor rgb="FF09FF78"/>
        </patternFill>
      </fill>
    </dxf>
    <dxf>
      <fill>
        <patternFill>
          <bgColor rgb="FF09FF78"/>
        </patternFill>
      </fill>
    </dxf>
    <dxf>
      <fill>
        <patternFill>
          <bgColor rgb="FFFFFF99"/>
        </patternFill>
      </fill>
    </dxf>
    <dxf>
      <fill>
        <patternFill>
          <bgColor rgb="FFFE877A"/>
        </patternFill>
      </fill>
    </dxf>
    <dxf>
      <fill>
        <patternFill>
          <bgColor rgb="FF09FF78"/>
        </patternFill>
      </fill>
    </dxf>
    <dxf>
      <fill>
        <patternFill>
          <bgColor rgb="FFFFFF99"/>
        </patternFill>
      </fill>
    </dxf>
    <dxf>
      <fill>
        <patternFill>
          <bgColor rgb="FFFF877A"/>
        </patternFill>
      </fill>
    </dxf>
    <dxf>
      <fill>
        <patternFill>
          <bgColor rgb="FFFFFF99"/>
        </patternFill>
      </fill>
    </dxf>
    <dxf>
      <fill>
        <patternFill>
          <bgColor rgb="FFFF877A"/>
        </patternFill>
      </fill>
    </dxf>
    <dxf>
      <fill>
        <patternFill>
          <bgColor rgb="FFFF877A"/>
        </patternFill>
      </fill>
    </dxf>
    <dxf>
      <fill>
        <patternFill>
          <bgColor rgb="FFFFFF99"/>
        </patternFill>
      </fill>
    </dxf>
    <dxf>
      <fill>
        <patternFill>
          <bgColor rgb="FF09FF78"/>
        </patternFill>
      </fill>
    </dxf>
    <dxf>
      <fill>
        <patternFill>
          <bgColor rgb="FFFF877A"/>
        </patternFill>
      </fill>
    </dxf>
    <dxf>
      <fill>
        <patternFill>
          <bgColor rgb="FFFFFF99"/>
        </patternFill>
      </fill>
    </dxf>
    <dxf>
      <fill>
        <patternFill>
          <bgColor rgb="FF09FF78"/>
        </patternFill>
      </fill>
    </dxf>
  </dxfs>
  <tableStyles count="0" defaultTableStyle="TableStyleMedium2" defaultPivotStyle="PivotStyleLight16"/>
  <colors>
    <mruColors>
      <color rgb="FF00CCFF"/>
      <color rgb="FF0099FF"/>
      <color rgb="FFFFCCFF"/>
      <color rgb="FFFFCC66"/>
      <color rgb="FFCCCC00"/>
      <color rgb="FFCCFF99"/>
      <color rgb="FFCC66FF"/>
      <color rgb="FFFF99FF"/>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44826</xdr:colOff>
      <xdr:row>0</xdr:row>
      <xdr:rowOff>246530</xdr:rowOff>
    </xdr:from>
    <xdr:to>
      <xdr:col>0</xdr:col>
      <xdr:colOff>2364442</xdr:colOff>
      <xdr:row>3</xdr:row>
      <xdr:rowOff>403410</xdr:rowOff>
    </xdr:to>
    <xdr:pic>
      <xdr:nvPicPr>
        <xdr:cNvPr id="3" name="Imagen 2" descr="inici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6" y="246530"/>
          <a:ext cx="2319616" cy="123264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I-P02-F01%20GESTION%20DE%20RECURSOS%20FISIC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PDA\SIG%20AGUAS%20DE%20CORDOBA\PROCESOS%20DE%20APOYO\GESTION%20DOCUMENTAL\EI-P02-F01%20GESTION%20DOCUMENT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PDA\SIG%20AGUAS%20DE%20CORDOBA\PROCESOS%20DE%20APOYO\GESTION%20JURIDICA\EI-P02.F01%20GESTION%20JURIDICA1%20REPARAD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PDA\SIG%20AGUAS%20DE%20CORDOBA\PROCESOS%20DE%20APOYO\GESTION%20SST\EI-P02-F01%20GESTION%20SS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PDA\SIG%20AGUAS%20DE%20CORDOBA\PROCESOS%20DE%20APOYO\GESTION%20TIC\EI-P02-F01%20GESTION%20TI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PDA\SIG%20AGUAS%20DE%20CORDOBA\EVALUACION%20INDEPENDIENTE\EI-P02-F01%20EVALUACION%20INDEPENDIEN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DA\SIG%20AGUAS%20DE%20CORDOBA\PROCESOS%20ESTRATEGICOS\DIRECCION%20ESRTRATEGICA\EI-P02.F01%20DIRECCION%20ESTRATEG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DA\SIG%20AGUAS%20DE%20CORDOBA\PROCESOS%20MISIONALES\GESTI&#211;N%20ASEGURAMIENTO\EI-P02.F01%20GESTION%20ASEGURAMIEN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DA\SIG%20AGUAS%20DE%20CORDOBA\PROCESOS%20MISIONALES\GESTION%20SOCIAL\EI-P02-F01%20GESTI&#211;N%20SO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DA\SIG%20AGUAS%20DE%20CORDOBA\PROCESOS%20MISIONALES\GESTION%20TECNICA\EI-P02-F01%20GESTI&#211;N%20TECNIC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PDA\SIG%20AGUAS%20DE%20CORDOBA\PROCESOS%20MISIONALES\PLANEACION%20DE%20PROYECTOS\EI-P02.F01%20PLANEACI&#211;N%20DE%20PROYE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PDA\SIG%20AGUAS%20DE%20CORDOBA\PROCESOS%20DE%20APOYO\GESTI&#211;N%20ADMINISTRATIVA%20Y%20FINANCIERA\EI-P02-F01%20GESTION%20FINANCIER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PDA\SIG%20AGUAS%20DE%20CORDOBA\PROCESOS%20DE%20APOYO\GESTION%20DE%20CONTRATACION\EI-P02.F01%20GESTION%20CONTRACTU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PDA\SIG%20AGUAS%20DE%20CORDOBA\PROCESOS%20DE%20APOYO\GESTION%20DEL%20TALENTO%20HUMANO\EI-P02-F01%20GESTION%20DEL%20TALENTO%20HUM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refreshError="1"/>
      <sheetData sheetId="1" refreshError="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refreshError="1"/>
      <sheetData sheetId="1" refreshError="1"/>
      <sheetData sheetId="2" refreshError="1">
        <row r="1">
          <cell r="I1">
            <v>11</v>
          </cell>
          <cell r="J1" t="str">
            <v>Baja</v>
          </cell>
          <cell r="K1" t="str">
            <v>Asumir el riesgo</v>
          </cell>
        </row>
        <row r="2">
          <cell r="I2">
            <v>21</v>
          </cell>
          <cell r="J2" t="str">
            <v>Baja</v>
          </cell>
          <cell r="K2" t="str">
            <v>Asumir el riesgo</v>
          </cell>
        </row>
        <row r="3">
          <cell r="I3">
            <v>31</v>
          </cell>
          <cell r="J3" t="str">
            <v>Baja</v>
          </cell>
          <cell r="K3" t="str">
            <v>Asumir el riesgo</v>
          </cell>
        </row>
        <row r="4">
          <cell r="I4">
            <v>12</v>
          </cell>
          <cell r="J4" t="str">
            <v>Baja</v>
          </cell>
          <cell r="K4" t="str">
            <v>Asumir el riesgo</v>
          </cell>
        </row>
        <row r="5">
          <cell r="I5">
            <v>22</v>
          </cell>
          <cell r="J5" t="str">
            <v>Baja</v>
          </cell>
          <cell r="K5" t="str">
            <v>Asumir el riesgo</v>
          </cell>
        </row>
        <row r="6">
          <cell r="I6">
            <v>41</v>
          </cell>
          <cell r="J6" t="str">
            <v>Moderada</v>
          </cell>
          <cell r="K6" t="str">
            <v>Asumir, reducir el riesgo</v>
          </cell>
        </row>
        <row r="7">
          <cell r="I7">
            <v>32</v>
          </cell>
          <cell r="J7" t="str">
            <v>Moderada</v>
          </cell>
          <cell r="K7" t="str">
            <v>Asumir, reducir el riesgo</v>
          </cell>
        </row>
        <row r="8">
          <cell r="I8">
            <v>13</v>
          </cell>
          <cell r="J8" t="str">
            <v>Moderada</v>
          </cell>
          <cell r="K8" t="str">
            <v>Asumir, reducir el riesgo</v>
          </cell>
        </row>
        <row r="9">
          <cell r="I9">
            <v>23</v>
          </cell>
          <cell r="J9" t="str">
            <v>Moderada</v>
          </cell>
          <cell r="K9" t="str">
            <v>Asumir, reducir el riesgo</v>
          </cell>
        </row>
        <row r="10">
          <cell r="I10">
            <v>51</v>
          </cell>
          <cell r="J10" t="str">
            <v>Alta</v>
          </cell>
          <cell r="K10" t="str">
            <v>Reducir, evitar, compartir o transferir el riesgo</v>
          </cell>
        </row>
        <row r="11">
          <cell r="I11">
            <v>42</v>
          </cell>
          <cell r="J11" t="str">
            <v>Alta</v>
          </cell>
          <cell r="K11" t="str">
            <v>Reducir, evitar, compartir o transferir el riesgo</v>
          </cell>
        </row>
        <row r="12">
          <cell r="I12">
            <v>52</v>
          </cell>
          <cell r="J12" t="str">
            <v>Alta</v>
          </cell>
          <cell r="K12" t="str">
            <v>Reducir, evitar, compartir o transferir el riesgo</v>
          </cell>
        </row>
        <row r="13">
          <cell r="I13">
            <v>33</v>
          </cell>
          <cell r="J13" t="str">
            <v>Alta</v>
          </cell>
          <cell r="K13" t="str">
            <v>Reducir, evitar, compartir o transferir el riesgo</v>
          </cell>
        </row>
        <row r="14">
          <cell r="I14">
            <v>43</v>
          </cell>
          <cell r="J14" t="str">
            <v>Alta</v>
          </cell>
          <cell r="K14" t="str">
            <v>Reducir, evitar, compartir o transferir el riesgo</v>
          </cell>
        </row>
        <row r="15">
          <cell r="I15">
            <v>14</v>
          </cell>
          <cell r="J15" t="str">
            <v>Alta</v>
          </cell>
          <cell r="K15" t="str">
            <v>Reducir, evitar, compartir o transferir el riesgo</v>
          </cell>
        </row>
        <row r="16">
          <cell r="I16">
            <v>24</v>
          </cell>
          <cell r="J16" t="str">
            <v>Alta</v>
          </cell>
          <cell r="K16" t="str">
            <v>Reducir, evitar, compartir o transferir el riesgo</v>
          </cell>
        </row>
        <row r="17">
          <cell r="I17">
            <v>15</v>
          </cell>
          <cell r="J17" t="str">
            <v>Alta</v>
          </cell>
          <cell r="K17" t="str">
            <v>Reducir, evitar, compartir o transferir el riesgo</v>
          </cell>
        </row>
        <row r="18">
          <cell r="I18">
            <v>53</v>
          </cell>
          <cell r="J18" t="str">
            <v>Extrema</v>
          </cell>
          <cell r="K18" t="str">
            <v>Evitar, reducir, compartir o transferir el riesgo</v>
          </cell>
        </row>
        <row r="19">
          <cell r="I19">
            <v>34</v>
          </cell>
          <cell r="J19" t="str">
            <v>Extrema</v>
          </cell>
          <cell r="K19" t="str">
            <v>Evitar, reducir, compartir o transferir el riesgo</v>
          </cell>
        </row>
        <row r="20">
          <cell r="I20">
            <v>44</v>
          </cell>
          <cell r="J20" t="str">
            <v>Extrema</v>
          </cell>
          <cell r="K20" t="str">
            <v>Evitar, reducir, compartir o transferir el riesgo</v>
          </cell>
        </row>
        <row r="21">
          <cell r="I21">
            <v>54</v>
          </cell>
          <cell r="J21" t="str">
            <v>Extrema</v>
          </cell>
          <cell r="K21" t="str">
            <v>Evitar, reducir, compartir o transferir el riesgo</v>
          </cell>
        </row>
        <row r="22">
          <cell r="I22">
            <v>25</v>
          </cell>
          <cell r="J22" t="str">
            <v>Extrema</v>
          </cell>
          <cell r="K22" t="str">
            <v>Evitar, reducir, compartir o transferir el riesgo</v>
          </cell>
        </row>
        <row r="23">
          <cell r="I23">
            <v>35</v>
          </cell>
          <cell r="J23" t="str">
            <v>Extrema</v>
          </cell>
          <cell r="K23" t="str">
            <v>Evitar, reducir, compartir o transferir el riesgo</v>
          </cell>
        </row>
        <row r="24">
          <cell r="I24">
            <v>45</v>
          </cell>
          <cell r="J24" t="str">
            <v>Extrema</v>
          </cell>
          <cell r="K24" t="str">
            <v>Evitar, reducir, compartir o transferir el riesgo</v>
          </cell>
        </row>
        <row r="25">
          <cell r="I25">
            <v>55</v>
          </cell>
          <cell r="J25" t="str">
            <v>Extrema</v>
          </cell>
          <cell r="K25" t="str">
            <v>Evitar, reducir, compartir o transferir el riesgo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
      <sheetName val="TABLA DE PROBABILIDAD"/>
      <sheetName val="Matriz"/>
    </sheetNames>
    <sheetDataSet>
      <sheetData sheetId="0"/>
      <sheetData sheetId="1"/>
      <sheetData sheetId="2">
        <row r="1">
          <cell r="I1">
            <v>11</v>
          </cell>
          <cell r="J1" t="str">
            <v>Baja</v>
          </cell>
        </row>
        <row r="2">
          <cell r="I2">
            <v>21</v>
          </cell>
          <cell r="J2" t="str">
            <v>Baja</v>
          </cell>
        </row>
        <row r="3">
          <cell r="I3">
            <v>31</v>
          </cell>
          <cell r="J3" t="str">
            <v>Baja</v>
          </cell>
        </row>
        <row r="4">
          <cell r="I4">
            <v>12</v>
          </cell>
          <cell r="J4" t="str">
            <v>Baja</v>
          </cell>
        </row>
        <row r="5">
          <cell r="I5">
            <v>22</v>
          </cell>
          <cell r="J5" t="str">
            <v>Baja</v>
          </cell>
        </row>
        <row r="6">
          <cell r="I6">
            <v>41</v>
          </cell>
          <cell r="J6" t="str">
            <v>Moderada</v>
          </cell>
        </row>
        <row r="7">
          <cell r="I7">
            <v>32</v>
          </cell>
          <cell r="J7" t="str">
            <v>Moderada</v>
          </cell>
        </row>
        <row r="8">
          <cell r="I8">
            <v>13</v>
          </cell>
          <cell r="J8" t="str">
            <v>Moderada</v>
          </cell>
        </row>
        <row r="9">
          <cell r="I9">
            <v>23</v>
          </cell>
          <cell r="J9" t="str">
            <v>Moderada</v>
          </cell>
        </row>
        <row r="10">
          <cell r="I10">
            <v>51</v>
          </cell>
          <cell r="J10" t="str">
            <v>Alta</v>
          </cell>
        </row>
        <row r="11">
          <cell r="I11">
            <v>42</v>
          </cell>
          <cell r="J11" t="str">
            <v>Alta</v>
          </cell>
        </row>
        <row r="12">
          <cell r="I12">
            <v>52</v>
          </cell>
          <cell r="J12" t="str">
            <v>Alta</v>
          </cell>
        </row>
        <row r="13">
          <cell r="I13">
            <v>33</v>
          </cell>
          <cell r="J13" t="str">
            <v>Alta</v>
          </cell>
        </row>
        <row r="14">
          <cell r="I14">
            <v>43</v>
          </cell>
          <cell r="J14" t="str">
            <v>Alta</v>
          </cell>
        </row>
        <row r="15">
          <cell r="I15">
            <v>14</v>
          </cell>
          <cell r="J15" t="str">
            <v>Alta</v>
          </cell>
        </row>
        <row r="16">
          <cell r="I16">
            <v>24</v>
          </cell>
          <cell r="J16" t="str">
            <v>Alta</v>
          </cell>
        </row>
        <row r="17">
          <cell r="I17">
            <v>15</v>
          </cell>
          <cell r="J17" t="str">
            <v>Alta</v>
          </cell>
        </row>
        <row r="18">
          <cell r="I18">
            <v>53</v>
          </cell>
          <cell r="J18" t="str">
            <v>Extrema</v>
          </cell>
        </row>
        <row r="19">
          <cell r="I19">
            <v>34</v>
          </cell>
          <cell r="J19" t="str">
            <v>Extrema</v>
          </cell>
        </row>
        <row r="20">
          <cell r="I20">
            <v>44</v>
          </cell>
          <cell r="J20" t="str">
            <v>Extrema</v>
          </cell>
        </row>
        <row r="21">
          <cell r="I21">
            <v>54</v>
          </cell>
          <cell r="J21" t="str">
            <v>Extrema</v>
          </cell>
        </row>
        <row r="22">
          <cell r="I22">
            <v>25</v>
          </cell>
          <cell r="J22" t="str">
            <v>Extrema</v>
          </cell>
        </row>
        <row r="23">
          <cell r="I23">
            <v>35</v>
          </cell>
          <cell r="J23" t="str">
            <v>Extrema</v>
          </cell>
        </row>
        <row r="24">
          <cell r="I24">
            <v>45</v>
          </cell>
          <cell r="J24" t="str">
            <v>Extrema</v>
          </cell>
        </row>
        <row r="25">
          <cell r="I25">
            <v>55</v>
          </cell>
          <cell r="J25" t="str">
            <v>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9"/>
  <sheetViews>
    <sheetView tabSelected="1" topLeftCell="A25" zoomScale="60" zoomScaleNormal="60" workbookViewId="0">
      <selection activeCell="P14" sqref="P14"/>
    </sheetView>
  </sheetViews>
  <sheetFormatPr baseColWidth="10" defaultRowHeight="14.5" x14ac:dyDescent="0.35"/>
  <cols>
    <col min="1" max="1" width="35.81640625" style="1" customWidth="1"/>
    <col min="2" max="8" width="2.7265625" style="1" customWidth="1"/>
    <col min="9" max="9" width="30.453125" style="1" customWidth="1"/>
    <col min="10" max="10" width="18.81640625" style="1" customWidth="1"/>
    <col min="11" max="11" width="12.7265625" style="1" customWidth="1"/>
    <col min="12" max="12" width="16.453125" style="5" customWidth="1"/>
    <col min="13" max="13" width="26.1796875" style="1" customWidth="1"/>
    <col min="14" max="14" width="16.26953125" style="1" hidden="1" customWidth="1"/>
    <col min="15" max="15" width="18.81640625" style="1" customWidth="1"/>
    <col min="16" max="16" width="13.1796875" style="1" customWidth="1"/>
    <col min="17" max="17" width="15.81640625" style="1" customWidth="1"/>
    <col min="18" max="18" width="34.81640625" style="1" customWidth="1"/>
    <col min="19" max="19" width="24.1796875" style="1" customWidth="1"/>
    <col min="20" max="20" width="27.54296875" style="6" customWidth="1"/>
    <col min="21" max="21" width="18.7265625" style="1" customWidth="1"/>
    <col min="22" max="22" width="15.54296875" style="1" bestFit="1" customWidth="1"/>
    <col min="23" max="23" width="19.54296875" style="6" customWidth="1"/>
    <col min="24" max="24" width="27.26953125" style="73" customWidth="1"/>
    <col min="25" max="27" width="11.453125" style="1"/>
    <col min="28" max="28" width="21.54296875" style="1" customWidth="1"/>
    <col min="29" max="256" width="11.453125" style="1"/>
    <col min="257" max="257" width="19.453125" style="1" customWidth="1"/>
    <col min="258" max="264" width="2.7265625" style="1" customWidth="1"/>
    <col min="265" max="265" width="17.81640625" style="1" customWidth="1"/>
    <col min="266" max="266" width="15" style="1" bestFit="1" customWidth="1"/>
    <col min="267" max="267" width="9.7265625" style="1" bestFit="1" customWidth="1"/>
    <col min="268" max="268" width="13" style="1" bestFit="1" customWidth="1"/>
    <col min="269" max="269" width="16.26953125" style="1" customWidth="1"/>
    <col min="270" max="270" width="0" style="1" hidden="1" customWidth="1"/>
    <col min="271" max="271" width="15" style="1" bestFit="1" customWidth="1"/>
    <col min="272" max="272" width="9.7265625" style="1" bestFit="1" customWidth="1"/>
    <col min="273" max="273" width="13" style="1" bestFit="1" customWidth="1"/>
    <col min="274" max="274" width="18.54296875" style="1" bestFit="1" customWidth="1"/>
    <col min="275" max="275" width="16.26953125" style="1" bestFit="1" customWidth="1"/>
    <col min="276" max="276" width="17.453125" style="1" customWidth="1"/>
    <col min="277" max="277" width="13.81640625" style="1" bestFit="1" customWidth="1"/>
    <col min="278" max="278" width="15.54296875" style="1" bestFit="1" customWidth="1"/>
    <col min="279" max="279" width="13.81640625" style="1" bestFit="1" customWidth="1"/>
    <col min="280" max="512" width="11.453125" style="1"/>
    <col min="513" max="513" width="19.453125" style="1" customWidth="1"/>
    <col min="514" max="520" width="2.7265625" style="1" customWidth="1"/>
    <col min="521" max="521" width="17.81640625" style="1" customWidth="1"/>
    <col min="522" max="522" width="15" style="1" bestFit="1" customWidth="1"/>
    <col min="523" max="523" width="9.7265625" style="1" bestFit="1" customWidth="1"/>
    <col min="524" max="524" width="13" style="1" bestFit="1" customWidth="1"/>
    <col min="525" max="525" width="16.26953125" style="1" customWidth="1"/>
    <col min="526" max="526" width="0" style="1" hidden="1" customWidth="1"/>
    <col min="527" max="527" width="15" style="1" bestFit="1" customWidth="1"/>
    <col min="528" max="528" width="9.7265625" style="1" bestFit="1" customWidth="1"/>
    <col min="529" max="529" width="13" style="1" bestFit="1" customWidth="1"/>
    <col min="530" max="530" width="18.54296875" style="1" bestFit="1" customWidth="1"/>
    <col min="531" max="531" width="16.26953125" style="1" bestFit="1" customWidth="1"/>
    <col min="532" max="532" width="17.453125" style="1" customWidth="1"/>
    <col min="533" max="533" width="13.81640625" style="1" bestFit="1" customWidth="1"/>
    <col min="534" max="534" width="15.54296875" style="1" bestFit="1" customWidth="1"/>
    <col min="535" max="535" width="13.81640625" style="1" bestFit="1" customWidth="1"/>
    <col min="536" max="768" width="11.453125" style="1"/>
    <col min="769" max="769" width="19.453125" style="1" customWidth="1"/>
    <col min="770" max="776" width="2.7265625" style="1" customWidth="1"/>
    <col min="777" max="777" width="17.81640625" style="1" customWidth="1"/>
    <col min="778" max="778" width="15" style="1" bestFit="1" customWidth="1"/>
    <col min="779" max="779" width="9.7265625" style="1" bestFit="1" customWidth="1"/>
    <col min="780" max="780" width="13" style="1" bestFit="1" customWidth="1"/>
    <col min="781" max="781" width="16.26953125" style="1" customWidth="1"/>
    <col min="782" max="782" width="0" style="1" hidden="1" customWidth="1"/>
    <col min="783" max="783" width="15" style="1" bestFit="1" customWidth="1"/>
    <col min="784" max="784" width="9.7265625" style="1" bestFit="1" customWidth="1"/>
    <col min="785" max="785" width="13" style="1" bestFit="1" customWidth="1"/>
    <col min="786" max="786" width="18.54296875" style="1" bestFit="1" customWidth="1"/>
    <col min="787" max="787" width="16.26953125" style="1" bestFit="1" customWidth="1"/>
    <col min="788" max="788" width="17.453125" style="1" customWidth="1"/>
    <col min="789" max="789" width="13.81640625" style="1" bestFit="1" customWidth="1"/>
    <col min="790" max="790" width="15.54296875" style="1" bestFit="1" customWidth="1"/>
    <col min="791" max="791" width="13.81640625" style="1" bestFit="1" customWidth="1"/>
    <col min="792" max="1024" width="11.453125" style="1"/>
    <col min="1025" max="1025" width="19.453125" style="1" customWidth="1"/>
    <col min="1026" max="1032" width="2.7265625" style="1" customWidth="1"/>
    <col min="1033" max="1033" width="17.81640625" style="1" customWidth="1"/>
    <col min="1034" max="1034" width="15" style="1" bestFit="1" customWidth="1"/>
    <col min="1035" max="1035" width="9.7265625" style="1" bestFit="1" customWidth="1"/>
    <col min="1036" max="1036" width="13" style="1" bestFit="1" customWidth="1"/>
    <col min="1037" max="1037" width="16.26953125" style="1" customWidth="1"/>
    <col min="1038" max="1038" width="0" style="1" hidden="1" customWidth="1"/>
    <col min="1039" max="1039" width="15" style="1" bestFit="1" customWidth="1"/>
    <col min="1040" max="1040" width="9.7265625" style="1" bestFit="1" customWidth="1"/>
    <col min="1041" max="1041" width="13" style="1" bestFit="1" customWidth="1"/>
    <col min="1042" max="1042" width="18.54296875" style="1" bestFit="1" customWidth="1"/>
    <col min="1043" max="1043" width="16.26953125" style="1" bestFit="1" customWidth="1"/>
    <col min="1044" max="1044" width="17.453125" style="1" customWidth="1"/>
    <col min="1045" max="1045" width="13.81640625" style="1" bestFit="1" customWidth="1"/>
    <col min="1046" max="1046" width="15.54296875" style="1" bestFit="1" customWidth="1"/>
    <col min="1047" max="1047" width="13.81640625" style="1" bestFit="1" customWidth="1"/>
    <col min="1048" max="1280" width="11.453125" style="1"/>
    <col min="1281" max="1281" width="19.453125" style="1" customWidth="1"/>
    <col min="1282" max="1288" width="2.7265625" style="1" customWidth="1"/>
    <col min="1289" max="1289" width="17.81640625" style="1" customWidth="1"/>
    <col min="1290" max="1290" width="15" style="1" bestFit="1" customWidth="1"/>
    <col min="1291" max="1291" width="9.7265625" style="1" bestFit="1" customWidth="1"/>
    <col min="1292" max="1292" width="13" style="1" bestFit="1" customWidth="1"/>
    <col min="1293" max="1293" width="16.26953125" style="1" customWidth="1"/>
    <col min="1294" max="1294" width="0" style="1" hidden="1" customWidth="1"/>
    <col min="1295" max="1295" width="15" style="1" bestFit="1" customWidth="1"/>
    <col min="1296" max="1296" width="9.7265625" style="1" bestFit="1" customWidth="1"/>
    <col min="1297" max="1297" width="13" style="1" bestFit="1" customWidth="1"/>
    <col min="1298" max="1298" width="18.54296875" style="1" bestFit="1" customWidth="1"/>
    <col min="1299" max="1299" width="16.26953125" style="1" bestFit="1" customWidth="1"/>
    <col min="1300" max="1300" width="17.453125" style="1" customWidth="1"/>
    <col min="1301" max="1301" width="13.81640625" style="1" bestFit="1" customWidth="1"/>
    <col min="1302" max="1302" width="15.54296875" style="1" bestFit="1" customWidth="1"/>
    <col min="1303" max="1303" width="13.81640625" style="1" bestFit="1" customWidth="1"/>
    <col min="1304" max="1536" width="11.453125" style="1"/>
    <col min="1537" max="1537" width="19.453125" style="1" customWidth="1"/>
    <col min="1538" max="1544" width="2.7265625" style="1" customWidth="1"/>
    <col min="1545" max="1545" width="17.81640625" style="1" customWidth="1"/>
    <col min="1546" max="1546" width="15" style="1" bestFit="1" customWidth="1"/>
    <col min="1547" max="1547" width="9.7265625" style="1" bestFit="1" customWidth="1"/>
    <col min="1548" max="1548" width="13" style="1" bestFit="1" customWidth="1"/>
    <col min="1549" max="1549" width="16.26953125" style="1" customWidth="1"/>
    <col min="1550" max="1550" width="0" style="1" hidden="1" customWidth="1"/>
    <col min="1551" max="1551" width="15" style="1" bestFit="1" customWidth="1"/>
    <col min="1552" max="1552" width="9.7265625" style="1" bestFit="1" customWidth="1"/>
    <col min="1553" max="1553" width="13" style="1" bestFit="1" customWidth="1"/>
    <col min="1554" max="1554" width="18.54296875" style="1" bestFit="1" customWidth="1"/>
    <col min="1555" max="1555" width="16.26953125" style="1" bestFit="1" customWidth="1"/>
    <col min="1556" max="1556" width="17.453125" style="1" customWidth="1"/>
    <col min="1557" max="1557" width="13.81640625" style="1" bestFit="1" customWidth="1"/>
    <col min="1558" max="1558" width="15.54296875" style="1" bestFit="1" customWidth="1"/>
    <col min="1559" max="1559" width="13.81640625" style="1" bestFit="1" customWidth="1"/>
    <col min="1560" max="1792" width="11.453125" style="1"/>
    <col min="1793" max="1793" width="19.453125" style="1" customWidth="1"/>
    <col min="1794" max="1800" width="2.7265625" style="1" customWidth="1"/>
    <col min="1801" max="1801" width="17.81640625" style="1" customWidth="1"/>
    <col min="1802" max="1802" width="15" style="1" bestFit="1" customWidth="1"/>
    <col min="1803" max="1803" width="9.7265625" style="1" bestFit="1" customWidth="1"/>
    <col min="1804" max="1804" width="13" style="1" bestFit="1" customWidth="1"/>
    <col min="1805" max="1805" width="16.26953125" style="1" customWidth="1"/>
    <col min="1806" max="1806" width="0" style="1" hidden="1" customWidth="1"/>
    <col min="1807" max="1807" width="15" style="1" bestFit="1" customWidth="1"/>
    <col min="1808" max="1808" width="9.7265625" style="1" bestFit="1" customWidth="1"/>
    <col min="1809" max="1809" width="13" style="1" bestFit="1" customWidth="1"/>
    <col min="1810" max="1810" width="18.54296875" style="1" bestFit="1" customWidth="1"/>
    <col min="1811" max="1811" width="16.26953125" style="1" bestFit="1" customWidth="1"/>
    <col min="1812" max="1812" width="17.453125" style="1" customWidth="1"/>
    <col min="1813" max="1813" width="13.81640625" style="1" bestFit="1" customWidth="1"/>
    <col min="1814" max="1814" width="15.54296875" style="1" bestFit="1" customWidth="1"/>
    <col min="1815" max="1815" width="13.81640625" style="1" bestFit="1" customWidth="1"/>
    <col min="1816" max="2048" width="11.453125" style="1"/>
    <col min="2049" max="2049" width="19.453125" style="1" customWidth="1"/>
    <col min="2050" max="2056" width="2.7265625" style="1" customWidth="1"/>
    <col min="2057" max="2057" width="17.81640625" style="1" customWidth="1"/>
    <col min="2058" max="2058" width="15" style="1" bestFit="1" customWidth="1"/>
    <col min="2059" max="2059" width="9.7265625" style="1" bestFit="1" customWidth="1"/>
    <col min="2060" max="2060" width="13" style="1" bestFit="1" customWidth="1"/>
    <col min="2061" max="2061" width="16.26953125" style="1" customWidth="1"/>
    <col min="2062" max="2062" width="0" style="1" hidden="1" customWidth="1"/>
    <col min="2063" max="2063" width="15" style="1" bestFit="1" customWidth="1"/>
    <col min="2064" max="2064" width="9.7265625" style="1" bestFit="1" customWidth="1"/>
    <col min="2065" max="2065" width="13" style="1" bestFit="1" customWidth="1"/>
    <col min="2066" max="2066" width="18.54296875" style="1" bestFit="1" customWidth="1"/>
    <col min="2067" max="2067" width="16.26953125" style="1" bestFit="1" customWidth="1"/>
    <col min="2068" max="2068" width="17.453125" style="1" customWidth="1"/>
    <col min="2069" max="2069" width="13.81640625" style="1" bestFit="1" customWidth="1"/>
    <col min="2070" max="2070" width="15.54296875" style="1" bestFit="1" customWidth="1"/>
    <col min="2071" max="2071" width="13.81640625" style="1" bestFit="1" customWidth="1"/>
    <col min="2072" max="2304" width="11.453125" style="1"/>
    <col min="2305" max="2305" width="19.453125" style="1" customWidth="1"/>
    <col min="2306" max="2312" width="2.7265625" style="1" customWidth="1"/>
    <col min="2313" max="2313" width="17.81640625" style="1" customWidth="1"/>
    <col min="2314" max="2314" width="15" style="1" bestFit="1" customWidth="1"/>
    <col min="2315" max="2315" width="9.7265625" style="1" bestFit="1" customWidth="1"/>
    <col min="2316" max="2316" width="13" style="1" bestFit="1" customWidth="1"/>
    <col min="2317" max="2317" width="16.26953125" style="1" customWidth="1"/>
    <col min="2318" max="2318" width="0" style="1" hidden="1" customWidth="1"/>
    <col min="2319" max="2319" width="15" style="1" bestFit="1" customWidth="1"/>
    <col min="2320" max="2320" width="9.7265625" style="1" bestFit="1" customWidth="1"/>
    <col min="2321" max="2321" width="13" style="1" bestFit="1" customWidth="1"/>
    <col min="2322" max="2322" width="18.54296875" style="1" bestFit="1" customWidth="1"/>
    <col min="2323" max="2323" width="16.26953125" style="1" bestFit="1" customWidth="1"/>
    <col min="2324" max="2324" width="17.453125" style="1" customWidth="1"/>
    <col min="2325" max="2325" width="13.81640625" style="1" bestFit="1" customWidth="1"/>
    <col min="2326" max="2326" width="15.54296875" style="1" bestFit="1" customWidth="1"/>
    <col min="2327" max="2327" width="13.81640625" style="1" bestFit="1" customWidth="1"/>
    <col min="2328" max="2560" width="11.453125" style="1"/>
    <col min="2561" max="2561" width="19.453125" style="1" customWidth="1"/>
    <col min="2562" max="2568" width="2.7265625" style="1" customWidth="1"/>
    <col min="2569" max="2569" width="17.81640625" style="1" customWidth="1"/>
    <col min="2570" max="2570" width="15" style="1" bestFit="1" customWidth="1"/>
    <col min="2571" max="2571" width="9.7265625" style="1" bestFit="1" customWidth="1"/>
    <col min="2572" max="2572" width="13" style="1" bestFit="1" customWidth="1"/>
    <col min="2573" max="2573" width="16.26953125" style="1" customWidth="1"/>
    <col min="2574" max="2574" width="0" style="1" hidden="1" customWidth="1"/>
    <col min="2575" max="2575" width="15" style="1" bestFit="1" customWidth="1"/>
    <col min="2576" max="2576" width="9.7265625" style="1" bestFit="1" customWidth="1"/>
    <col min="2577" max="2577" width="13" style="1" bestFit="1" customWidth="1"/>
    <col min="2578" max="2578" width="18.54296875" style="1" bestFit="1" customWidth="1"/>
    <col min="2579" max="2579" width="16.26953125" style="1" bestFit="1" customWidth="1"/>
    <col min="2580" max="2580" width="17.453125" style="1" customWidth="1"/>
    <col min="2581" max="2581" width="13.81640625" style="1" bestFit="1" customWidth="1"/>
    <col min="2582" max="2582" width="15.54296875" style="1" bestFit="1" customWidth="1"/>
    <col min="2583" max="2583" width="13.81640625" style="1" bestFit="1" customWidth="1"/>
    <col min="2584" max="2816" width="11.453125" style="1"/>
    <col min="2817" max="2817" width="19.453125" style="1" customWidth="1"/>
    <col min="2818" max="2824" width="2.7265625" style="1" customWidth="1"/>
    <col min="2825" max="2825" width="17.81640625" style="1" customWidth="1"/>
    <col min="2826" max="2826" width="15" style="1" bestFit="1" customWidth="1"/>
    <col min="2827" max="2827" width="9.7265625" style="1" bestFit="1" customWidth="1"/>
    <col min="2828" max="2828" width="13" style="1" bestFit="1" customWidth="1"/>
    <col min="2829" max="2829" width="16.26953125" style="1" customWidth="1"/>
    <col min="2830" max="2830" width="0" style="1" hidden="1" customWidth="1"/>
    <col min="2831" max="2831" width="15" style="1" bestFit="1" customWidth="1"/>
    <col min="2832" max="2832" width="9.7265625" style="1" bestFit="1" customWidth="1"/>
    <col min="2833" max="2833" width="13" style="1" bestFit="1" customWidth="1"/>
    <col min="2834" max="2834" width="18.54296875" style="1" bestFit="1" customWidth="1"/>
    <col min="2835" max="2835" width="16.26953125" style="1" bestFit="1" customWidth="1"/>
    <col min="2836" max="2836" width="17.453125" style="1" customWidth="1"/>
    <col min="2837" max="2837" width="13.81640625" style="1" bestFit="1" customWidth="1"/>
    <col min="2838" max="2838" width="15.54296875" style="1" bestFit="1" customWidth="1"/>
    <col min="2839" max="2839" width="13.81640625" style="1" bestFit="1" customWidth="1"/>
    <col min="2840" max="3072" width="11.453125" style="1"/>
    <col min="3073" max="3073" width="19.453125" style="1" customWidth="1"/>
    <col min="3074" max="3080" width="2.7265625" style="1" customWidth="1"/>
    <col min="3081" max="3081" width="17.81640625" style="1" customWidth="1"/>
    <col min="3082" max="3082" width="15" style="1" bestFit="1" customWidth="1"/>
    <col min="3083" max="3083" width="9.7265625" style="1" bestFit="1" customWidth="1"/>
    <col min="3084" max="3084" width="13" style="1" bestFit="1" customWidth="1"/>
    <col min="3085" max="3085" width="16.26953125" style="1" customWidth="1"/>
    <col min="3086" max="3086" width="0" style="1" hidden="1" customWidth="1"/>
    <col min="3087" max="3087" width="15" style="1" bestFit="1" customWidth="1"/>
    <col min="3088" max="3088" width="9.7265625" style="1" bestFit="1" customWidth="1"/>
    <col min="3089" max="3089" width="13" style="1" bestFit="1" customWidth="1"/>
    <col min="3090" max="3090" width="18.54296875" style="1" bestFit="1" customWidth="1"/>
    <col min="3091" max="3091" width="16.26953125" style="1" bestFit="1" customWidth="1"/>
    <col min="3092" max="3092" width="17.453125" style="1" customWidth="1"/>
    <col min="3093" max="3093" width="13.81640625" style="1" bestFit="1" customWidth="1"/>
    <col min="3094" max="3094" width="15.54296875" style="1" bestFit="1" customWidth="1"/>
    <col min="3095" max="3095" width="13.81640625" style="1" bestFit="1" customWidth="1"/>
    <col min="3096" max="3328" width="11.453125" style="1"/>
    <col min="3329" max="3329" width="19.453125" style="1" customWidth="1"/>
    <col min="3330" max="3336" width="2.7265625" style="1" customWidth="1"/>
    <col min="3337" max="3337" width="17.81640625" style="1" customWidth="1"/>
    <col min="3338" max="3338" width="15" style="1" bestFit="1" customWidth="1"/>
    <col min="3339" max="3339" width="9.7265625" style="1" bestFit="1" customWidth="1"/>
    <col min="3340" max="3340" width="13" style="1" bestFit="1" customWidth="1"/>
    <col min="3341" max="3341" width="16.26953125" style="1" customWidth="1"/>
    <col min="3342" max="3342" width="0" style="1" hidden="1" customWidth="1"/>
    <col min="3343" max="3343" width="15" style="1" bestFit="1" customWidth="1"/>
    <col min="3344" max="3344" width="9.7265625" style="1" bestFit="1" customWidth="1"/>
    <col min="3345" max="3345" width="13" style="1" bestFit="1" customWidth="1"/>
    <col min="3346" max="3346" width="18.54296875" style="1" bestFit="1" customWidth="1"/>
    <col min="3347" max="3347" width="16.26953125" style="1" bestFit="1" customWidth="1"/>
    <col min="3348" max="3348" width="17.453125" style="1" customWidth="1"/>
    <col min="3349" max="3349" width="13.81640625" style="1" bestFit="1" customWidth="1"/>
    <col min="3350" max="3350" width="15.54296875" style="1" bestFit="1" customWidth="1"/>
    <col min="3351" max="3351" width="13.81640625" style="1" bestFit="1" customWidth="1"/>
    <col min="3352" max="3584" width="11.453125" style="1"/>
    <col min="3585" max="3585" width="19.453125" style="1" customWidth="1"/>
    <col min="3586" max="3592" width="2.7265625" style="1" customWidth="1"/>
    <col min="3593" max="3593" width="17.81640625" style="1" customWidth="1"/>
    <col min="3594" max="3594" width="15" style="1" bestFit="1" customWidth="1"/>
    <col min="3595" max="3595" width="9.7265625" style="1" bestFit="1" customWidth="1"/>
    <col min="3596" max="3596" width="13" style="1" bestFit="1" customWidth="1"/>
    <col min="3597" max="3597" width="16.26953125" style="1" customWidth="1"/>
    <col min="3598" max="3598" width="0" style="1" hidden="1" customWidth="1"/>
    <col min="3599" max="3599" width="15" style="1" bestFit="1" customWidth="1"/>
    <col min="3600" max="3600" width="9.7265625" style="1" bestFit="1" customWidth="1"/>
    <col min="3601" max="3601" width="13" style="1" bestFit="1" customWidth="1"/>
    <col min="3602" max="3602" width="18.54296875" style="1" bestFit="1" customWidth="1"/>
    <col min="3603" max="3603" width="16.26953125" style="1" bestFit="1" customWidth="1"/>
    <col min="3604" max="3604" width="17.453125" style="1" customWidth="1"/>
    <col min="3605" max="3605" width="13.81640625" style="1" bestFit="1" customWidth="1"/>
    <col min="3606" max="3606" width="15.54296875" style="1" bestFit="1" customWidth="1"/>
    <col min="3607" max="3607" width="13.81640625" style="1" bestFit="1" customWidth="1"/>
    <col min="3608" max="3840" width="11.453125" style="1"/>
    <col min="3841" max="3841" width="19.453125" style="1" customWidth="1"/>
    <col min="3842" max="3848" width="2.7265625" style="1" customWidth="1"/>
    <col min="3849" max="3849" width="17.81640625" style="1" customWidth="1"/>
    <col min="3850" max="3850" width="15" style="1" bestFit="1" customWidth="1"/>
    <col min="3851" max="3851" width="9.7265625" style="1" bestFit="1" customWidth="1"/>
    <col min="3852" max="3852" width="13" style="1" bestFit="1" customWidth="1"/>
    <col min="3853" max="3853" width="16.26953125" style="1" customWidth="1"/>
    <col min="3854" max="3854" width="0" style="1" hidden="1" customWidth="1"/>
    <col min="3855" max="3855" width="15" style="1" bestFit="1" customWidth="1"/>
    <col min="3856" max="3856" width="9.7265625" style="1" bestFit="1" customWidth="1"/>
    <col min="3857" max="3857" width="13" style="1" bestFit="1" customWidth="1"/>
    <col min="3858" max="3858" width="18.54296875" style="1" bestFit="1" customWidth="1"/>
    <col min="3859" max="3859" width="16.26953125" style="1" bestFit="1" customWidth="1"/>
    <col min="3860" max="3860" width="17.453125" style="1" customWidth="1"/>
    <col min="3861" max="3861" width="13.81640625" style="1" bestFit="1" customWidth="1"/>
    <col min="3862" max="3862" width="15.54296875" style="1" bestFit="1" customWidth="1"/>
    <col min="3863" max="3863" width="13.81640625" style="1" bestFit="1" customWidth="1"/>
    <col min="3864" max="4096" width="11.453125" style="1"/>
    <col min="4097" max="4097" width="19.453125" style="1" customWidth="1"/>
    <col min="4098" max="4104" width="2.7265625" style="1" customWidth="1"/>
    <col min="4105" max="4105" width="17.81640625" style="1" customWidth="1"/>
    <col min="4106" max="4106" width="15" style="1" bestFit="1" customWidth="1"/>
    <col min="4107" max="4107" width="9.7265625" style="1" bestFit="1" customWidth="1"/>
    <col min="4108" max="4108" width="13" style="1" bestFit="1" customWidth="1"/>
    <col min="4109" max="4109" width="16.26953125" style="1" customWidth="1"/>
    <col min="4110" max="4110" width="0" style="1" hidden="1" customWidth="1"/>
    <col min="4111" max="4111" width="15" style="1" bestFit="1" customWidth="1"/>
    <col min="4112" max="4112" width="9.7265625" style="1" bestFit="1" customWidth="1"/>
    <col min="4113" max="4113" width="13" style="1" bestFit="1" customWidth="1"/>
    <col min="4114" max="4114" width="18.54296875" style="1" bestFit="1" customWidth="1"/>
    <col min="4115" max="4115" width="16.26953125" style="1" bestFit="1" customWidth="1"/>
    <col min="4116" max="4116" width="17.453125" style="1" customWidth="1"/>
    <col min="4117" max="4117" width="13.81640625" style="1" bestFit="1" customWidth="1"/>
    <col min="4118" max="4118" width="15.54296875" style="1" bestFit="1" customWidth="1"/>
    <col min="4119" max="4119" width="13.81640625" style="1" bestFit="1" customWidth="1"/>
    <col min="4120" max="4352" width="11.453125" style="1"/>
    <col min="4353" max="4353" width="19.453125" style="1" customWidth="1"/>
    <col min="4354" max="4360" width="2.7265625" style="1" customWidth="1"/>
    <col min="4361" max="4361" width="17.81640625" style="1" customWidth="1"/>
    <col min="4362" max="4362" width="15" style="1" bestFit="1" customWidth="1"/>
    <col min="4363" max="4363" width="9.7265625" style="1" bestFit="1" customWidth="1"/>
    <col min="4364" max="4364" width="13" style="1" bestFit="1" customWidth="1"/>
    <col min="4365" max="4365" width="16.26953125" style="1" customWidth="1"/>
    <col min="4366" max="4366" width="0" style="1" hidden="1" customWidth="1"/>
    <col min="4367" max="4367" width="15" style="1" bestFit="1" customWidth="1"/>
    <col min="4368" max="4368" width="9.7265625" style="1" bestFit="1" customWidth="1"/>
    <col min="4369" max="4369" width="13" style="1" bestFit="1" customWidth="1"/>
    <col min="4370" max="4370" width="18.54296875" style="1" bestFit="1" customWidth="1"/>
    <col min="4371" max="4371" width="16.26953125" style="1" bestFit="1" customWidth="1"/>
    <col min="4372" max="4372" width="17.453125" style="1" customWidth="1"/>
    <col min="4373" max="4373" width="13.81640625" style="1" bestFit="1" customWidth="1"/>
    <col min="4374" max="4374" width="15.54296875" style="1" bestFit="1" customWidth="1"/>
    <col min="4375" max="4375" width="13.81640625" style="1" bestFit="1" customWidth="1"/>
    <col min="4376" max="4608" width="11.453125" style="1"/>
    <col min="4609" max="4609" width="19.453125" style="1" customWidth="1"/>
    <col min="4610" max="4616" width="2.7265625" style="1" customWidth="1"/>
    <col min="4617" max="4617" width="17.81640625" style="1" customWidth="1"/>
    <col min="4618" max="4618" width="15" style="1" bestFit="1" customWidth="1"/>
    <col min="4619" max="4619" width="9.7265625" style="1" bestFit="1" customWidth="1"/>
    <col min="4620" max="4620" width="13" style="1" bestFit="1" customWidth="1"/>
    <col min="4621" max="4621" width="16.26953125" style="1" customWidth="1"/>
    <col min="4622" max="4622" width="0" style="1" hidden="1" customWidth="1"/>
    <col min="4623" max="4623" width="15" style="1" bestFit="1" customWidth="1"/>
    <col min="4624" max="4624" width="9.7265625" style="1" bestFit="1" customWidth="1"/>
    <col min="4625" max="4625" width="13" style="1" bestFit="1" customWidth="1"/>
    <col min="4626" max="4626" width="18.54296875" style="1" bestFit="1" customWidth="1"/>
    <col min="4627" max="4627" width="16.26953125" style="1" bestFit="1" customWidth="1"/>
    <col min="4628" max="4628" width="17.453125" style="1" customWidth="1"/>
    <col min="4629" max="4629" width="13.81640625" style="1" bestFit="1" customWidth="1"/>
    <col min="4630" max="4630" width="15.54296875" style="1" bestFit="1" customWidth="1"/>
    <col min="4631" max="4631" width="13.81640625" style="1" bestFit="1" customWidth="1"/>
    <col min="4632" max="4864" width="11.453125" style="1"/>
    <col min="4865" max="4865" width="19.453125" style="1" customWidth="1"/>
    <col min="4866" max="4872" width="2.7265625" style="1" customWidth="1"/>
    <col min="4873" max="4873" width="17.81640625" style="1" customWidth="1"/>
    <col min="4874" max="4874" width="15" style="1" bestFit="1" customWidth="1"/>
    <col min="4875" max="4875" width="9.7265625" style="1" bestFit="1" customWidth="1"/>
    <col min="4876" max="4876" width="13" style="1" bestFit="1" customWidth="1"/>
    <col min="4877" max="4877" width="16.26953125" style="1" customWidth="1"/>
    <col min="4878" max="4878" width="0" style="1" hidden="1" customWidth="1"/>
    <col min="4879" max="4879" width="15" style="1" bestFit="1" customWidth="1"/>
    <col min="4880" max="4880" width="9.7265625" style="1" bestFit="1" customWidth="1"/>
    <col min="4881" max="4881" width="13" style="1" bestFit="1" customWidth="1"/>
    <col min="4882" max="4882" width="18.54296875" style="1" bestFit="1" customWidth="1"/>
    <col min="4883" max="4883" width="16.26953125" style="1" bestFit="1" customWidth="1"/>
    <col min="4884" max="4884" width="17.453125" style="1" customWidth="1"/>
    <col min="4885" max="4885" width="13.81640625" style="1" bestFit="1" customWidth="1"/>
    <col min="4886" max="4886" width="15.54296875" style="1" bestFit="1" customWidth="1"/>
    <col min="4887" max="4887" width="13.81640625" style="1" bestFit="1" customWidth="1"/>
    <col min="4888" max="5120" width="11.453125" style="1"/>
    <col min="5121" max="5121" width="19.453125" style="1" customWidth="1"/>
    <col min="5122" max="5128" width="2.7265625" style="1" customWidth="1"/>
    <col min="5129" max="5129" width="17.81640625" style="1" customWidth="1"/>
    <col min="5130" max="5130" width="15" style="1" bestFit="1" customWidth="1"/>
    <col min="5131" max="5131" width="9.7265625" style="1" bestFit="1" customWidth="1"/>
    <col min="5132" max="5132" width="13" style="1" bestFit="1" customWidth="1"/>
    <col min="5133" max="5133" width="16.26953125" style="1" customWidth="1"/>
    <col min="5134" max="5134" width="0" style="1" hidden="1" customWidth="1"/>
    <col min="5135" max="5135" width="15" style="1" bestFit="1" customWidth="1"/>
    <col min="5136" max="5136" width="9.7265625" style="1" bestFit="1" customWidth="1"/>
    <col min="5137" max="5137" width="13" style="1" bestFit="1" customWidth="1"/>
    <col min="5138" max="5138" width="18.54296875" style="1" bestFit="1" customWidth="1"/>
    <col min="5139" max="5139" width="16.26953125" style="1" bestFit="1" customWidth="1"/>
    <col min="5140" max="5140" width="17.453125" style="1" customWidth="1"/>
    <col min="5141" max="5141" width="13.81640625" style="1" bestFit="1" customWidth="1"/>
    <col min="5142" max="5142" width="15.54296875" style="1" bestFit="1" customWidth="1"/>
    <col min="5143" max="5143" width="13.81640625" style="1" bestFit="1" customWidth="1"/>
    <col min="5144" max="5376" width="11.453125" style="1"/>
    <col min="5377" max="5377" width="19.453125" style="1" customWidth="1"/>
    <col min="5378" max="5384" width="2.7265625" style="1" customWidth="1"/>
    <col min="5385" max="5385" width="17.81640625" style="1" customWidth="1"/>
    <col min="5386" max="5386" width="15" style="1" bestFit="1" customWidth="1"/>
    <col min="5387" max="5387" width="9.7265625" style="1" bestFit="1" customWidth="1"/>
    <col min="5388" max="5388" width="13" style="1" bestFit="1" customWidth="1"/>
    <col min="5389" max="5389" width="16.26953125" style="1" customWidth="1"/>
    <col min="5390" max="5390" width="0" style="1" hidden="1" customWidth="1"/>
    <col min="5391" max="5391" width="15" style="1" bestFit="1" customWidth="1"/>
    <col min="5392" max="5392" width="9.7265625" style="1" bestFit="1" customWidth="1"/>
    <col min="5393" max="5393" width="13" style="1" bestFit="1" customWidth="1"/>
    <col min="5394" max="5394" width="18.54296875" style="1" bestFit="1" customWidth="1"/>
    <col min="5395" max="5395" width="16.26953125" style="1" bestFit="1" customWidth="1"/>
    <col min="5396" max="5396" width="17.453125" style="1" customWidth="1"/>
    <col min="5397" max="5397" width="13.81640625" style="1" bestFit="1" customWidth="1"/>
    <col min="5398" max="5398" width="15.54296875" style="1" bestFit="1" customWidth="1"/>
    <col min="5399" max="5399" width="13.81640625" style="1" bestFit="1" customWidth="1"/>
    <col min="5400" max="5632" width="11.453125" style="1"/>
    <col min="5633" max="5633" width="19.453125" style="1" customWidth="1"/>
    <col min="5634" max="5640" width="2.7265625" style="1" customWidth="1"/>
    <col min="5641" max="5641" width="17.81640625" style="1" customWidth="1"/>
    <col min="5642" max="5642" width="15" style="1" bestFit="1" customWidth="1"/>
    <col min="5643" max="5643" width="9.7265625" style="1" bestFit="1" customWidth="1"/>
    <col min="5644" max="5644" width="13" style="1" bestFit="1" customWidth="1"/>
    <col min="5645" max="5645" width="16.26953125" style="1" customWidth="1"/>
    <col min="5646" max="5646" width="0" style="1" hidden="1" customWidth="1"/>
    <col min="5647" max="5647" width="15" style="1" bestFit="1" customWidth="1"/>
    <col min="5648" max="5648" width="9.7265625" style="1" bestFit="1" customWidth="1"/>
    <col min="5649" max="5649" width="13" style="1" bestFit="1" customWidth="1"/>
    <col min="5650" max="5650" width="18.54296875" style="1" bestFit="1" customWidth="1"/>
    <col min="5651" max="5651" width="16.26953125" style="1" bestFit="1" customWidth="1"/>
    <col min="5652" max="5652" width="17.453125" style="1" customWidth="1"/>
    <col min="5653" max="5653" width="13.81640625" style="1" bestFit="1" customWidth="1"/>
    <col min="5654" max="5654" width="15.54296875" style="1" bestFit="1" customWidth="1"/>
    <col min="5655" max="5655" width="13.81640625" style="1" bestFit="1" customWidth="1"/>
    <col min="5656" max="5888" width="11.453125" style="1"/>
    <col min="5889" max="5889" width="19.453125" style="1" customWidth="1"/>
    <col min="5890" max="5896" width="2.7265625" style="1" customWidth="1"/>
    <col min="5897" max="5897" width="17.81640625" style="1" customWidth="1"/>
    <col min="5898" max="5898" width="15" style="1" bestFit="1" customWidth="1"/>
    <col min="5899" max="5899" width="9.7265625" style="1" bestFit="1" customWidth="1"/>
    <col min="5900" max="5900" width="13" style="1" bestFit="1" customWidth="1"/>
    <col min="5901" max="5901" width="16.26953125" style="1" customWidth="1"/>
    <col min="5902" max="5902" width="0" style="1" hidden="1" customWidth="1"/>
    <col min="5903" max="5903" width="15" style="1" bestFit="1" customWidth="1"/>
    <col min="5904" max="5904" width="9.7265625" style="1" bestFit="1" customWidth="1"/>
    <col min="5905" max="5905" width="13" style="1" bestFit="1" customWidth="1"/>
    <col min="5906" max="5906" width="18.54296875" style="1" bestFit="1" customWidth="1"/>
    <col min="5907" max="5907" width="16.26953125" style="1" bestFit="1" customWidth="1"/>
    <col min="5908" max="5908" width="17.453125" style="1" customWidth="1"/>
    <col min="5909" max="5909" width="13.81640625" style="1" bestFit="1" customWidth="1"/>
    <col min="5910" max="5910" width="15.54296875" style="1" bestFit="1" customWidth="1"/>
    <col min="5911" max="5911" width="13.81640625" style="1" bestFit="1" customWidth="1"/>
    <col min="5912" max="6144" width="11.453125" style="1"/>
    <col min="6145" max="6145" width="19.453125" style="1" customWidth="1"/>
    <col min="6146" max="6152" width="2.7265625" style="1" customWidth="1"/>
    <col min="6153" max="6153" width="17.81640625" style="1" customWidth="1"/>
    <col min="6154" max="6154" width="15" style="1" bestFit="1" customWidth="1"/>
    <col min="6155" max="6155" width="9.7265625" style="1" bestFit="1" customWidth="1"/>
    <col min="6156" max="6156" width="13" style="1" bestFit="1" customWidth="1"/>
    <col min="6157" max="6157" width="16.26953125" style="1" customWidth="1"/>
    <col min="6158" max="6158" width="0" style="1" hidden="1" customWidth="1"/>
    <col min="6159" max="6159" width="15" style="1" bestFit="1" customWidth="1"/>
    <col min="6160" max="6160" width="9.7265625" style="1" bestFit="1" customWidth="1"/>
    <col min="6161" max="6161" width="13" style="1" bestFit="1" customWidth="1"/>
    <col min="6162" max="6162" width="18.54296875" style="1" bestFit="1" customWidth="1"/>
    <col min="6163" max="6163" width="16.26953125" style="1" bestFit="1" customWidth="1"/>
    <col min="6164" max="6164" width="17.453125" style="1" customWidth="1"/>
    <col min="6165" max="6165" width="13.81640625" style="1" bestFit="1" customWidth="1"/>
    <col min="6166" max="6166" width="15.54296875" style="1" bestFit="1" customWidth="1"/>
    <col min="6167" max="6167" width="13.81640625" style="1" bestFit="1" customWidth="1"/>
    <col min="6168" max="6400" width="11.453125" style="1"/>
    <col min="6401" max="6401" width="19.453125" style="1" customWidth="1"/>
    <col min="6402" max="6408" width="2.7265625" style="1" customWidth="1"/>
    <col min="6409" max="6409" width="17.81640625" style="1" customWidth="1"/>
    <col min="6410" max="6410" width="15" style="1" bestFit="1" customWidth="1"/>
    <col min="6411" max="6411" width="9.7265625" style="1" bestFit="1" customWidth="1"/>
    <col min="6412" max="6412" width="13" style="1" bestFit="1" customWidth="1"/>
    <col min="6413" max="6413" width="16.26953125" style="1" customWidth="1"/>
    <col min="6414" max="6414" width="0" style="1" hidden="1" customWidth="1"/>
    <col min="6415" max="6415" width="15" style="1" bestFit="1" customWidth="1"/>
    <col min="6416" max="6416" width="9.7265625" style="1" bestFit="1" customWidth="1"/>
    <col min="6417" max="6417" width="13" style="1" bestFit="1" customWidth="1"/>
    <col min="6418" max="6418" width="18.54296875" style="1" bestFit="1" customWidth="1"/>
    <col min="6419" max="6419" width="16.26953125" style="1" bestFit="1" customWidth="1"/>
    <col min="6420" max="6420" width="17.453125" style="1" customWidth="1"/>
    <col min="6421" max="6421" width="13.81640625" style="1" bestFit="1" customWidth="1"/>
    <col min="6422" max="6422" width="15.54296875" style="1" bestFit="1" customWidth="1"/>
    <col min="6423" max="6423" width="13.81640625" style="1" bestFit="1" customWidth="1"/>
    <col min="6424" max="6656" width="11.453125" style="1"/>
    <col min="6657" max="6657" width="19.453125" style="1" customWidth="1"/>
    <col min="6658" max="6664" width="2.7265625" style="1" customWidth="1"/>
    <col min="6665" max="6665" width="17.81640625" style="1" customWidth="1"/>
    <col min="6666" max="6666" width="15" style="1" bestFit="1" customWidth="1"/>
    <col min="6667" max="6667" width="9.7265625" style="1" bestFit="1" customWidth="1"/>
    <col min="6668" max="6668" width="13" style="1" bestFit="1" customWidth="1"/>
    <col min="6669" max="6669" width="16.26953125" style="1" customWidth="1"/>
    <col min="6670" max="6670" width="0" style="1" hidden="1" customWidth="1"/>
    <col min="6671" max="6671" width="15" style="1" bestFit="1" customWidth="1"/>
    <col min="6672" max="6672" width="9.7265625" style="1" bestFit="1" customWidth="1"/>
    <col min="6673" max="6673" width="13" style="1" bestFit="1" customWidth="1"/>
    <col min="6674" max="6674" width="18.54296875" style="1" bestFit="1" customWidth="1"/>
    <col min="6675" max="6675" width="16.26953125" style="1" bestFit="1" customWidth="1"/>
    <col min="6676" max="6676" width="17.453125" style="1" customWidth="1"/>
    <col min="6677" max="6677" width="13.81640625" style="1" bestFit="1" customWidth="1"/>
    <col min="6678" max="6678" width="15.54296875" style="1" bestFit="1" customWidth="1"/>
    <col min="6679" max="6679" width="13.81640625" style="1" bestFit="1" customWidth="1"/>
    <col min="6680" max="6912" width="11.453125" style="1"/>
    <col min="6913" max="6913" width="19.453125" style="1" customWidth="1"/>
    <col min="6914" max="6920" width="2.7265625" style="1" customWidth="1"/>
    <col min="6921" max="6921" width="17.81640625" style="1" customWidth="1"/>
    <col min="6922" max="6922" width="15" style="1" bestFit="1" customWidth="1"/>
    <col min="6923" max="6923" width="9.7265625" style="1" bestFit="1" customWidth="1"/>
    <col min="6924" max="6924" width="13" style="1" bestFit="1" customWidth="1"/>
    <col min="6925" max="6925" width="16.26953125" style="1" customWidth="1"/>
    <col min="6926" max="6926" width="0" style="1" hidden="1" customWidth="1"/>
    <col min="6927" max="6927" width="15" style="1" bestFit="1" customWidth="1"/>
    <col min="6928" max="6928" width="9.7265625" style="1" bestFit="1" customWidth="1"/>
    <col min="6929" max="6929" width="13" style="1" bestFit="1" customWidth="1"/>
    <col min="6930" max="6930" width="18.54296875" style="1" bestFit="1" customWidth="1"/>
    <col min="6931" max="6931" width="16.26953125" style="1" bestFit="1" customWidth="1"/>
    <col min="6932" max="6932" width="17.453125" style="1" customWidth="1"/>
    <col min="6933" max="6933" width="13.81640625" style="1" bestFit="1" customWidth="1"/>
    <col min="6934" max="6934" width="15.54296875" style="1" bestFit="1" customWidth="1"/>
    <col min="6935" max="6935" width="13.81640625" style="1" bestFit="1" customWidth="1"/>
    <col min="6936" max="7168" width="11.453125" style="1"/>
    <col min="7169" max="7169" width="19.453125" style="1" customWidth="1"/>
    <col min="7170" max="7176" width="2.7265625" style="1" customWidth="1"/>
    <col min="7177" max="7177" width="17.81640625" style="1" customWidth="1"/>
    <col min="7178" max="7178" width="15" style="1" bestFit="1" customWidth="1"/>
    <col min="7179" max="7179" width="9.7265625" style="1" bestFit="1" customWidth="1"/>
    <col min="7180" max="7180" width="13" style="1" bestFit="1" customWidth="1"/>
    <col min="7181" max="7181" width="16.26953125" style="1" customWidth="1"/>
    <col min="7182" max="7182" width="0" style="1" hidden="1" customWidth="1"/>
    <col min="7183" max="7183" width="15" style="1" bestFit="1" customWidth="1"/>
    <col min="7184" max="7184" width="9.7265625" style="1" bestFit="1" customWidth="1"/>
    <col min="7185" max="7185" width="13" style="1" bestFit="1" customWidth="1"/>
    <col min="7186" max="7186" width="18.54296875" style="1" bestFit="1" customWidth="1"/>
    <col min="7187" max="7187" width="16.26953125" style="1" bestFit="1" customWidth="1"/>
    <col min="7188" max="7188" width="17.453125" style="1" customWidth="1"/>
    <col min="7189" max="7189" width="13.81640625" style="1" bestFit="1" customWidth="1"/>
    <col min="7190" max="7190" width="15.54296875" style="1" bestFit="1" customWidth="1"/>
    <col min="7191" max="7191" width="13.81640625" style="1" bestFit="1" customWidth="1"/>
    <col min="7192" max="7424" width="11.453125" style="1"/>
    <col min="7425" max="7425" width="19.453125" style="1" customWidth="1"/>
    <col min="7426" max="7432" width="2.7265625" style="1" customWidth="1"/>
    <col min="7433" max="7433" width="17.81640625" style="1" customWidth="1"/>
    <col min="7434" max="7434" width="15" style="1" bestFit="1" customWidth="1"/>
    <col min="7435" max="7435" width="9.7265625" style="1" bestFit="1" customWidth="1"/>
    <col min="7436" max="7436" width="13" style="1" bestFit="1" customWidth="1"/>
    <col min="7437" max="7437" width="16.26953125" style="1" customWidth="1"/>
    <col min="7438" max="7438" width="0" style="1" hidden="1" customWidth="1"/>
    <col min="7439" max="7439" width="15" style="1" bestFit="1" customWidth="1"/>
    <col min="7440" max="7440" width="9.7265625" style="1" bestFit="1" customWidth="1"/>
    <col min="7441" max="7441" width="13" style="1" bestFit="1" customWidth="1"/>
    <col min="7442" max="7442" width="18.54296875" style="1" bestFit="1" customWidth="1"/>
    <col min="7443" max="7443" width="16.26953125" style="1" bestFit="1" customWidth="1"/>
    <col min="7444" max="7444" width="17.453125" style="1" customWidth="1"/>
    <col min="7445" max="7445" width="13.81640625" style="1" bestFit="1" customWidth="1"/>
    <col min="7446" max="7446" width="15.54296875" style="1" bestFit="1" customWidth="1"/>
    <col min="7447" max="7447" width="13.81640625" style="1" bestFit="1" customWidth="1"/>
    <col min="7448" max="7680" width="11.453125" style="1"/>
    <col min="7681" max="7681" width="19.453125" style="1" customWidth="1"/>
    <col min="7682" max="7688" width="2.7265625" style="1" customWidth="1"/>
    <col min="7689" max="7689" width="17.81640625" style="1" customWidth="1"/>
    <col min="7690" max="7690" width="15" style="1" bestFit="1" customWidth="1"/>
    <col min="7691" max="7691" width="9.7265625" style="1" bestFit="1" customWidth="1"/>
    <col min="7692" max="7692" width="13" style="1" bestFit="1" customWidth="1"/>
    <col min="7693" max="7693" width="16.26953125" style="1" customWidth="1"/>
    <col min="7694" max="7694" width="0" style="1" hidden="1" customWidth="1"/>
    <col min="7695" max="7695" width="15" style="1" bestFit="1" customWidth="1"/>
    <col min="7696" max="7696" width="9.7265625" style="1" bestFit="1" customWidth="1"/>
    <col min="7697" max="7697" width="13" style="1" bestFit="1" customWidth="1"/>
    <col min="7698" max="7698" width="18.54296875" style="1" bestFit="1" customWidth="1"/>
    <col min="7699" max="7699" width="16.26953125" style="1" bestFit="1" customWidth="1"/>
    <col min="7700" max="7700" width="17.453125" style="1" customWidth="1"/>
    <col min="7701" max="7701" width="13.81640625" style="1" bestFit="1" customWidth="1"/>
    <col min="7702" max="7702" width="15.54296875" style="1" bestFit="1" customWidth="1"/>
    <col min="7703" max="7703" width="13.81640625" style="1" bestFit="1" customWidth="1"/>
    <col min="7704" max="7936" width="11.453125" style="1"/>
    <col min="7937" max="7937" width="19.453125" style="1" customWidth="1"/>
    <col min="7938" max="7944" width="2.7265625" style="1" customWidth="1"/>
    <col min="7945" max="7945" width="17.81640625" style="1" customWidth="1"/>
    <col min="7946" max="7946" width="15" style="1" bestFit="1" customWidth="1"/>
    <col min="7947" max="7947" width="9.7265625" style="1" bestFit="1" customWidth="1"/>
    <col min="7948" max="7948" width="13" style="1" bestFit="1" customWidth="1"/>
    <col min="7949" max="7949" width="16.26953125" style="1" customWidth="1"/>
    <col min="7950" max="7950" width="0" style="1" hidden="1" customWidth="1"/>
    <col min="7951" max="7951" width="15" style="1" bestFit="1" customWidth="1"/>
    <col min="7952" max="7952" width="9.7265625" style="1" bestFit="1" customWidth="1"/>
    <col min="7953" max="7953" width="13" style="1" bestFit="1" customWidth="1"/>
    <col min="7954" max="7954" width="18.54296875" style="1" bestFit="1" customWidth="1"/>
    <col min="7955" max="7955" width="16.26953125" style="1" bestFit="1" customWidth="1"/>
    <col min="7956" max="7956" width="17.453125" style="1" customWidth="1"/>
    <col min="7957" max="7957" width="13.81640625" style="1" bestFit="1" customWidth="1"/>
    <col min="7958" max="7958" width="15.54296875" style="1" bestFit="1" customWidth="1"/>
    <col min="7959" max="7959" width="13.81640625" style="1" bestFit="1" customWidth="1"/>
    <col min="7960" max="8192" width="11.453125" style="1"/>
    <col min="8193" max="8193" width="19.453125" style="1" customWidth="1"/>
    <col min="8194" max="8200" width="2.7265625" style="1" customWidth="1"/>
    <col min="8201" max="8201" width="17.81640625" style="1" customWidth="1"/>
    <col min="8202" max="8202" width="15" style="1" bestFit="1" customWidth="1"/>
    <col min="8203" max="8203" width="9.7265625" style="1" bestFit="1" customWidth="1"/>
    <col min="8204" max="8204" width="13" style="1" bestFit="1" customWidth="1"/>
    <col min="8205" max="8205" width="16.26953125" style="1" customWidth="1"/>
    <col min="8206" max="8206" width="0" style="1" hidden="1" customWidth="1"/>
    <col min="8207" max="8207" width="15" style="1" bestFit="1" customWidth="1"/>
    <col min="8208" max="8208" width="9.7265625" style="1" bestFit="1" customWidth="1"/>
    <col min="8209" max="8209" width="13" style="1" bestFit="1" customWidth="1"/>
    <col min="8210" max="8210" width="18.54296875" style="1" bestFit="1" customWidth="1"/>
    <col min="8211" max="8211" width="16.26953125" style="1" bestFit="1" customWidth="1"/>
    <col min="8212" max="8212" width="17.453125" style="1" customWidth="1"/>
    <col min="8213" max="8213" width="13.81640625" style="1" bestFit="1" customWidth="1"/>
    <col min="8214" max="8214" width="15.54296875" style="1" bestFit="1" customWidth="1"/>
    <col min="8215" max="8215" width="13.81640625" style="1" bestFit="1" customWidth="1"/>
    <col min="8216" max="8448" width="11.453125" style="1"/>
    <col min="8449" max="8449" width="19.453125" style="1" customWidth="1"/>
    <col min="8450" max="8456" width="2.7265625" style="1" customWidth="1"/>
    <col min="8457" max="8457" width="17.81640625" style="1" customWidth="1"/>
    <col min="8458" max="8458" width="15" style="1" bestFit="1" customWidth="1"/>
    <col min="8459" max="8459" width="9.7265625" style="1" bestFit="1" customWidth="1"/>
    <col min="8460" max="8460" width="13" style="1" bestFit="1" customWidth="1"/>
    <col min="8461" max="8461" width="16.26953125" style="1" customWidth="1"/>
    <col min="8462" max="8462" width="0" style="1" hidden="1" customWidth="1"/>
    <col min="8463" max="8463" width="15" style="1" bestFit="1" customWidth="1"/>
    <col min="8464" max="8464" width="9.7265625" style="1" bestFit="1" customWidth="1"/>
    <col min="8465" max="8465" width="13" style="1" bestFit="1" customWidth="1"/>
    <col min="8466" max="8466" width="18.54296875" style="1" bestFit="1" customWidth="1"/>
    <col min="8467" max="8467" width="16.26953125" style="1" bestFit="1" customWidth="1"/>
    <col min="8468" max="8468" width="17.453125" style="1" customWidth="1"/>
    <col min="8469" max="8469" width="13.81640625" style="1" bestFit="1" customWidth="1"/>
    <col min="8470" max="8470" width="15.54296875" style="1" bestFit="1" customWidth="1"/>
    <col min="8471" max="8471" width="13.81640625" style="1" bestFit="1" customWidth="1"/>
    <col min="8472" max="8704" width="11.453125" style="1"/>
    <col min="8705" max="8705" width="19.453125" style="1" customWidth="1"/>
    <col min="8706" max="8712" width="2.7265625" style="1" customWidth="1"/>
    <col min="8713" max="8713" width="17.81640625" style="1" customWidth="1"/>
    <col min="8714" max="8714" width="15" style="1" bestFit="1" customWidth="1"/>
    <col min="8715" max="8715" width="9.7265625" style="1" bestFit="1" customWidth="1"/>
    <col min="8716" max="8716" width="13" style="1" bestFit="1" customWidth="1"/>
    <col min="8717" max="8717" width="16.26953125" style="1" customWidth="1"/>
    <col min="8718" max="8718" width="0" style="1" hidden="1" customWidth="1"/>
    <col min="8719" max="8719" width="15" style="1" bestFit="1" customWidth="1"/>
    <col min="8720" max="8720" width="9.7265625" style="1" bestFit="1" customWidth="1"/>
    <col min="8721" max="8721" width="13" style="1" bestFit="1" customWidth="1"/>
    <col min="8722" max="8722" width="18.54296875" style="1" bestFit="1" customWidth="1"/>
    <col min="8723" max="8723" width="16.26953125" style="1" bestFit="1" customWidth="1"/>
    <col min="8724" max="8724" width="17.453125" style="1" customWidth="1"/>
    <col min="8725" max="8725" width="13.81640625" style="1" bestFit="1" customWidth="1"/>
    <col min="8726" max="8726" width="15.54296875" style="1" bestFit="1" customWidth="1"/>
    <col min="8727" max="8727" width="13.81640625" style="1" bestFit="1" customWidth="1"/>
    <col min="8728" max="8960" width="11.453125" style="1"/>
    <col min="8961" max="8961" width="19.453125" style="1" customWidth="1"/>
    <col min="8962" max="8968" width="2.7265625" style="1" customWidth="1"/>
    <col min="8969" max="8969" width="17.81640625" style="1" customWidth="1"/>
    <col min="8970" max="8970" width="15" style="1" bestFit="1" customWidth="1"/>
    <col min="8971" max="8971" width="9.7265625" style="1" bestFit="1" customWidth="1"/>
    <col min="8972" max="8972" width="13" style="1" bestFit="1" customWidth="1"/>
    <col min="8973" max="8973" width="16.26953125" style="1" customWidth="1"/>
    <col min="8974" max="8974" width="0" style="1" hidden="1" customWidth="1"/>
    <col min="8975" max="8975" width="15" style="1" bestFit="1" customWidth="1"/>
    <col min="8976" max="8976" width="9.7265625" style="1" bestFit="1" customWidth="1"/>
    <col min="8977" max="8977" width="13" style="1" bestFit="1" customWidth="1"/>
    <col min="8978" max="8978" width="18.54296875" style="1" bestFit="1" customWidth="1"/>
    <col min="8979" max="8979" width="16.26953125" style="1" bestFit="1" customWidth="1"/>
    <col min="8980" max="8980" width="17.453125" style="1" customWidth="1"/>
    <col min="8981" max="8981" width="13.81640625" style="1" bestFit="1" customWidth="1"/>
    <col min="8982" max="8982" width="15.54296875" style="1" bestFit="1" customWidth="1"/>
    <col min="8983" max="8983" width="13.81640625" style="1" bestFit="1" customWidth="1"/>
    <col min="8984" max="9216" width="11.453125" style="1"/>
    <col min="9217" max="9217" width="19.453125" style="1" customWidth="1"/>
    <col min="9218" max="9224" width="2.7265625" style="1" customWidth="1"/>
    <col min="9225" max="9225" width="17.81640625" style="1" customWidth="1"/>
    <col min="9226" max="9226" width="15" style="1" bestFit="1" customWidth="1"/>
    <col min="9227" max="9227" width="9.7265625" style="1" bestFit="1" customWidth="1"/>
    <col min="9228" max="9228" width="13" style="1" bestFit="1" customWidth="1"/>
    <col min="9229" max="9229" width="16.26953125" style="1" customWidth="1"/>
    <col min="9230" max="9230" width="0" style="1" hidden="1" customWidth="1"/>
    <col min="9231" max="9231" width="15" style="1" bestFit="1" customWidth="1"/>
    <col min="9232" max="9232" width="9.7265625" style="1" bestFit="1" customWidth="1"/>
    <col min="9233" max="9233" width="13" style="1" bestFit="1" customWidth="1"/>
    <col min="9234" max="9234" width="18.54296875" style="1" bestFit="1" customWidth="1"/>
    <col min="9235" max="9235" width="16.26953125" style="1" bestFit="1" customWidth="1"/>
    <col min="9236" max="9236" width="17.453125" style="1" customWidth="1"/>
    <col min="9237" max="9237" width="13.81640625" style="1" bestFit="1" customWidth="1"/>
    <col min="9238" max="9238" width="15.54296875" style="1" bestFit="1" customWidth="1"/>
    <col min="9239" max="9239" width="13.81640625" style="1" bestFit="1" customWidth="1"/>
    <col min="9240" max="9472" width="11.453125" style="1"/>
    <col min="9473" max="9473" width="19.453125" style="1" customWidth="1"/>
    <col min="9474" max="9480" width="2.7265625" style="1" customWidth="1"/>
    <col min="9481" max="9481" width="17.81640625" style="1" customWidth="1"/>
    <col min="9482" max="9482" width="15" style="1" bestFit="1" customWidth="1"/>
    <col min="9483" max="9483" width="9.7265625" style="1" bestFit="1" customWidth="1"/>
    <col min="9484" max="9484" width="13" style="1" bestFit="1" customWidth="1"/>
    <col min="9485" max="9485" width="16.26953125" style="1" customWidth="1"/>
    <col min="9486" max="9486" width="0" style="1" hidden="1" customWidth="1"/>
    <col min="9487" max="9487" width="15" style="1" bestFit="1" customWidth="1"/>
    <col min="9488" max="9488" width="9.7265625" style="1" bestFit="1" customWidth="1"/>
    <col min="9489" max="9489" width="13" style="1" bestFit="1" customWidth="1"/>
    <col min="9490" max="9490" width="18.54296875" style="1" bestFit="1" customWidth="1"/>
    <col min="9491" max="9491" width="16.26953125" style="1" bestFit="1" customWidth="1"/>
    <col min="9492" max="9492" width="17.453125" style="1" customWidth="1"/>
    <col min="9493" max="9493" width="13.81640625" style="1" bestFit="1" customWidth="1"/>
    <col min="9494" max="9494" width="15.54296875" style="1" bestFit="1" customWidth="1"/>
    <col min="9495" max="9495" width="13.81640625" style="1" bestFit="1" customWidth="1"/>
    <col min="9496" max="9728" width="11.453125" style="1"/>
    <col min="9729" max="9729" width="19.453125" style="1" customWidth="1"/>
    <col min="9730" max="9736" width="2.7265625" style="1" customWidth="1"/>
    <col min="9737" max="9737" width="17.81640625" style="1" customWidth="1"/>
    <col min="9738" max="9738" width="15" style="1" bestFit="1" customWidth="1"/>
    <col min="9739" max="9739" width="9.7265625" style="1" bestFit="1" customWidth="1"/>
    <col min="9740" max="9740" width="13" style="1" bestFit="1" customWidth="1"/>
    <col min="9741" max="9741" width="16.26953125" style="1" customWidth="1"/>
    <col min="9742" max="9742" width="0" style="1" hidden="1" customWidth="1"/>
    <col min="9743" max="9743" width="15" style="1" bestFit="1" customWidth="1"/>
    <col min="9744" max="9744" width="9.7265625" style="1" bestFit="1" customWidth="1"/>
    <col min="9745" max="9745" width="13" style="1" bestFit="1" customWidth="1"/>
    <col min="9746" max="9746" width="18.54296875" style="1" bestFit="1" customWidth="1"/>
    <col min="9747" max="9747" width="16.26953125" style="1" bestFit="1" customWidth="1"/>
    <col min="9748" max="9748" width="17.453125" style="1" customWidth="1"/>
    <col min="9749" max="9749" width="13.81640625" style="1" bestFit="1" customWidth="1"/>
    <col min="9750" max="9750" width="15.54296875" style="1" bestFit="1" customWidth="1"/>
    <col min="9751" max="9751" width="13.81640625" style="1" bestFit="1" customWidth="1"/>
    <col min="9752" max="9984" width="11.453125" style="1"/>
    <col min="9985" max="9985" width="19.453125" style="1" customWidth="1"/>
    <col min="9986" max="9992" width="2.7265625" style="1" customWidth="1"/>
    <col min="9993" max="9993" width="17.81640625" style="1" customWidth="1"/>
    <col min="9994" max="9994" width="15" style="1" bestFit="1" customWidth="1"/>
    <col min="9995" max="9995" width="9.7265625" style="1" bestFit="1" customWidth="1"/>
    <col min="9996" max="9996" width="13" style="1" bestFit="1" customWidth="1"/>
    <col min="9997" max="9997" width="16.26953125" style="1" customWidth="1"/>
    <col min="9998" max="9998" width="0" style="1" hidden="1" customWidth="1"/>
    <col min="9999" max="9999" width="15" style="1" bestFit="1" customWidth="1"/>
    <col min="10000" max="10000" width="9.7265625" style="1" bestFit="1" customWidth="1"/>
    <col min="10001" max="10001" width="13" style="1" bestFit="1" customWidth="1"/>
    <col min="10002" max="10002" width="18.54296875" style="1" bestFit="1" customWidth="1"/>
    <col min="10003" max="10003" width="16.26953125" style="1" bestFit="1" customWidth="1"/>
    <col min="10004" max="10004" width="17.453125" style="1" customWidth="1"/>
    <col min="10005" max="10005" width="13.81640625" style="1" bestFit="1" customWidth="1"/>
    <col min="10006" max="10006" width="15.54296875" style="1" bestFit="1" customWidth="1"/>
    <col min="10007" max="10007" width="13.81640625" style="1" bestFit="1" customWidth="1"/>
    <col min="10008" max="10240" width="11.453125" style="1"/>
    <col min="10241" max="10241" width="19.453125" style="1" customWidth="1"/>
    <col min="10242" max="10248" width="2.7265625" style="1" customWidth="1"/>
    <col min="10249" max="10249" width="17.81640625" style="1" customWidth="1"/>
    <col min="10250" max="10250" width="15" style="1" bestFit="1" customWidth="1"/>
    <col min="10251" max="10251" width="9.7265625" style="1" bestFit="1" customWidth="1"/>
    <col min="10252" max="10252" width="13" style="1" bestFit="1" customWidth="1"/>
    <col min="10253" max="10253" width="16.26953125" style="1" customWidth="1"/>
    <col min="10254" max="10254" width="0" style="1" hidden="1" customWidth="1"/>
    <col min="10255" max="10255" width="15" style="1" bestFit="1" customWidth="1"/>
    <col min="10256" max="10256" width="9.7265625" style="1" bestFit="1" customWidth="1"/>
    <col min="10257" max="10257" width="13" style="1" bestFit="1" customWidth="1"/>
    <col min="10258" max="10258" width="18.54296875" style="1" bestFit="1" customWidth="1"/>
    <col min="10259" max="10259" width="16.26953125" style="1" bestFit="1" customWidth="1"/>
    <col min="10260" max="10260" width="17.453125" style="1" customWidth="1"/>
    <col min="10261" max="10261" width="13.81640625" style="1" bestFit="1" customWidth="1"/>
    <col min="10262" max="10262" width="15.54296875" style="1" bestFit="1" customWidth="1"/>
    <col min="10263" max="10263" width="13.81640625" style="1" bestFit="1" customWidth="1"/>
    <col min="10264" max="10496" width="11.453125" style="1"/>
    <col min="10497" max="10497" width="19.453125" style="1" customWidth="1"/>
    <col min="10498" max="10504" width="2.7265625" style="1" customWidth="1"/>
    <col min="10505" max="10505" width="17.81640625" style="1" customWidth="1"/>
    <col min="10506" max="10506" width="15" style="1" bestFit="1" customWidth="1"/>
    <col min="10507" max="10507" width="9.7265625" style="1" bestFit="1" customWidth="1"/>
    <col min="10508" max="10508" width="13" style="1" bestFit="1" customWidth="1"/>
    <col min="10509" max="10509" width="16.26953125" style="1" customWidth="1"/>
    <col min="10510" max="10510" width="0" style="1" hidden="1" customWidth="1"/>
    <col min="10511" max="10511" width="15" style="1" bestFit="1" customWidth="1"/>
    <col min="10512" max="10512" width="9.7265625" style="1" bestFit="1" customWidth="1"/>
    <col min="10513" max="10513" width="13" style="1" bestFit="1" customWidth="1"/>
    <col min="10514" max="10514" width="18.54296875" style="1" bestFit="1" customWidth="1"/>
    <col min="10515" max="10515" width="16.26953125" style="1" bestFit="1" customWidth="1"/>
    <col min="10516" max="10516" width="17.453125" style="1" customWidth="1"/>
    <col min="10517" max="10517" width="13.81640625" style="1" bestFit="1" customWidth="1"/>
    <col min="10518" max="10518" width="15.54296875" style="1" bestFit="1" customWidth="1"/>
    <col min="10519" max="10519" width="13.81640625" style="1" bestFit="1" customWidth="1"/>
    <col min="10520" max="10752" width="11.453125" style="1"/>
    <col min="10753" max="10753" width="19.453125" style="1" customWidth="1"/>
    <col min="10754" max="10760" width="2.7265625" style="1" customWidth="1"/>
    <col min="10761" max="10761" width="17.81640625" style="1" customWidth="1"/>
    <col min="10762" max="10762" width="15" style="1" bestFit="1" customWidth="1"/>
    <col min="10763" max="10763" width="9.7265625" style="1" bestFit="1" customWidth="1"/>
    <col min="10764" max="10764" width="13" style="1" bestFit="1" customWidth="1"/>
    <col min="10765" max="10765" width="16.26953125" style="1" customWidth="1"/>
    <col min="10766" max="10766" width="0" style="1" hidden="1" customWidth="1"/>
    <col min="10767" max="10767" width="15" style="1" bestFit="1" customWidth="1"/>
    <col min="10768" max="10768" width="9.7265625" style="1" bestFit="1" customWidth="1"/>
    <col min="10769" max="10769" width="13" style="1" bestFit="1" customWidth="1"/>
    <col min="10770" max="10770" width="18.54296875" style="1" bestFit="1" customWidth="1"/>
    <col min="10771" max="10771" width="16.26953125" style="1" bestFit="1" customWidth="1"/>
    <col min="10772" max="10772" width="17.453125" style="1" customWidth="1"/>
    <col min="10773" max="10773" width="13.81640625" style="1" bestFit="1" customWidth="1"/>
    <col min="10774" max="10774" width="15.54296875" style="1" bestFit="1" customWidth="1"/>
    <col min="10775" max="10775" width="13.81640625" style="1" bestFit="1" customWidth="1"/>
    <col min="10776" max="11008" width="11.453125" style="1"/>
    <col min="11009" max="11009" width="19.453125" style="1" customWidth="1"/>
    <col min="11010" max="11016" width="2.7265625" style="1" customWidth="1"/>
    <col min="11017" max="11017" width="17.81640625" style="1" customWidth="1"/>
    <col min="11018" max="11018" width="15" style="1" bestFit="1" customWidth="1"/>
    <col min="11019" max="11019" width="9.7265625" style="1" bestFit="1" customWidth="1"/>
    <col min="11020" max="11020" width="13" style="1" bestFit="1" customWidth="1"/>
    <col min="11021" max="11021" width="16.26953125" style="1" customWidth="1"/>
    <col min="11022" max="11022" width="0" style="1" hidden="1" customWidth="1"/>
    <col min="11023" max="11023" width="15" style="1" bestFit="1" customWidth="1"/>
    <col min="11024" max="11024" width="9.7265625" style="1" bestFit="1" customWidth="1"/>
    <col min="11025" max="11025" width="13" style="1" bestFit="1" customWidth="1"/>
    <col min="11026" max="11026" width="18.54296875" style="1" bestFit="1" customWidth="1"/>
    <col min="11027" max="11027" width="16.26953125" style="1" bestFit="1" customWidth="1"/>
    <col min="11028" max="11028" width="17.453125" style="1" customWidth="1"/>
    <col min="11029" max="11029" width="13.81640625" style="1" bestFit="1" customWidth="1"/>
    <col min="11030" max="11030" width="15.54296875" style="1" bestFit="1" customWidth="1"/>
    <col min="11031" max="11031" width="13.81640625" style="1" bestFit="1" customWidth="1"/>
    <col min="11032" max="11264" width="11.453125" style="1"/>
    <col min="11265" max="11265" width="19.453125" style="1" customWidth="1"/>
    <col min="11266" max="11272" width="2.7265625" style="1" customWidth="1"/>
    <col min="11273" max="11273" width="17.81640625" style="1" customWidth="1"/>
    <col min="11274" max="11274" width="15" style="1" bestFit="1" customWidth="1"/>
    <col min="11275" max="11275" width="9.7265625" style="1" bestFit="1" customWidth="1"/>
    <col min="11276" max="11276" width="13" style="1" bestFit="1" customWidth="1"/>
    <col min="11277" max="11277" width="16.26953125" style="1" customWidth="1"/>
    <col min="11278" max="11278" width="0" style="1" hidden="1" customWidth="1"/>
    <col min="11279" max="11279" width="15" style="1" bestFit="1" customWidth="1"/>
    <col min="11280" max="11280" width="9.7265625" style="1" bestFit="1" customWidth="1"/>
    <col min="11281" max="11281" width="13" style="1" bestFit="1" customWidth="1"/>
    <col min="11282" max="11282" width="18.54296875" style="1" bestFit="1" customWidth="1"/>
    <col min="11283" max="11283" width="16.26953125" style="1" bestFit="1" customWidth="1"/>
    <col min="11284" max="11284" width="17.453125" style="1" customWidth="1"/>
    <col min="11285" max="11285" width="13.81640625" style="1" bestFit="1" customWidth="1"/>
    <col min="11286" max="11286" width="15.54296875" style="1" bestFit="1" customWidth="1"/>
    <col min="11287" max="11287" width="13.81640625" style="1" bestFit="1" customWidth="1"/>
    <col min="11288" max="11520" width="11.453125" style="1"/>
    <col min="11521" max="11521" width="19.453125" style="1" customWidth="1"/>
    <col min="11522" max="11528" width="2.7265625" style="1" customWidth="1"/>
    <col min="11529" max="11529" width="17.81640625" style="1" customWidth="1"/>
    <col min="11530" max="11530" width="15" style="1" bestFit="1" customWidth="1"/>
    <col min="11531" max="11531" width="9.7265625" style="1" bestFit="1" customWidth="1"/>
    <col min="11532" max="11532" width="13" style="1" bestFit="1" customWidth="1"/>
    <col min="11533" max="11533" width="16.26953125" style="1" customWidth="1"/>
    <col min="11534" max="11534" width="0" style="1" hidden="1" customWidth="1"/>
    <col min="11535" max="11535" width="15" style="1" bestFit="1" customWidth="1"/>
    <col min="11536" max="11536" width="9.7265625" style="1" bestFit="1" customWidth="1"/>
    <col min="11537" max="11537" width="13" style="1" bestFit="1" customWidth="1"/>
    <col min="11538" max="11538" width="18.54296875" style="1" bestFit="1" customWidth="1"/>
    <col min="11539" max="11539" width="16.26953125" style="1" bestFit="1" customWidth="1"/>
    <col min="11540" max="11540" width="17.453125" style="1" customWidth="1"/>
    <col min="11541" max="11541" width="13.81640625" style="1" bestFit="1" customWidth="1"/>
    <col min="11542" max="11542" width="15.54296875" style="1" bestFit="1" customWidth="1"/>
    <col min="11543" max="11543" width="13.81640625" style="1" bestFit="1" customWidth="1"/>
    <col min="11544" max="11776" width="11.453125" style="1"/>
    <col min="11777" max="11777" width="19.453125" style="1" customWidth="1"/>
    <col min="11778" max="11784" width="2.7265625" style="1" customWidth="1"/>
    <col min="11785" max="11785" width="17.81640625" style="1" customWidth="1"/>
    <col min="11786" max="11786" width="15" style="1" bestFit="1" customWidth="1"/>
    <col min="11787" max="11787" width="9.7265625" style="1" bestFit="1" customWidth="1"/>
    <col min="11788" max="11788" width="13" style="1" bestFit="1" customWidth="1"/>
    <col min="11789" max="11789" width="16.26953125" style="1" customWidth="1"/>
    <col min="11790" max="11790" width="0" style="1" hidden="1" customWidth="1"/>
    <col min="11791" max="11791" width="15" style="1" bestFit="1" customWidth="1"/>
    <col min="11792" max="11792" width="9.7265625" style="1" bestFit="1" customWidth="1"/>
    <col min="11793" max="11793" width="13" style="1" bestFit="1" customWidth="1"/>
    <col min="11794" max="11794" width="18.54296875" style="1" bestFit="1" customWidth="1"/>
    <col min="11795" max="11795" width="16.26953125" style="1" bestFit="1" customWidth="1"/>
    <col min="11796" max="11796" width="17.453125" style="1" customWidth="1"/>
    <col min="11797" max="11797" width="13.81640625" style="1" bestFit="1" customWidth="1"/>
    <col min="11798" max="11798" width="15.54296875" style="1" bestFit="1" customWidth="1"/>
    <col min="11799" max="11799" width="13.81640625" style="1" bestFit="1" customWidth="1"/>
    <col min="11800" max="12032" width="11.453125" style="1"/>
    <col min="12033" max="12033" width="19.453125" style="1" customWidth="1"/>
    <col min="12034" max="12040" width="2.7265625" style="1" customWidth="1"/>
    <col min="12041" max="12041" width="17.81640625" style="1" customWidth="1"/>
    <col min="12042" max="12042" width="15" style="1" bestFit="1" customWidth="1"/>
    <col min="12043" max="12043" width="9.7265625" style="1" bestFit="1" customWidth="1"/>
    <col min="12044" max="12044" width="13" style="1" bestFit="1" customWidth="1"/>
    <col min="12045" max="12045" width="16.26953125" style="1" customWidth="1"/>
    <col min="12046" max="12046" width="0" style="1" hidden="1" customWidth="1"/>
    <col min="12047" max="12047" width="15" style="1" bestFit="1" customWidth="1"/>
    <col min="12048" max="12048" width="9.7265625" style="1" bestFit="1" customWidth="1"/>
    <col min="12049" max="12049" width="13" style="1" bestFit="1" customWidth="1"/>
    <col min="12050" max="12050" width="18.54296875" style="1" bestFit="1" customWidth="1"/>
    <col min="12051" max="12051" width="16.26953125" style="1" bestFit="1" customWidth="1"/>
    <col min="12052" max="12052" width="17.453125" style="1" customWidth="1"/>
    <col min="12053" max="12053" width="13.81640625" style="1" bestFit="1" customWidth="1"/>
    <col min="12054" max="12054" width="15.54296875" style="1" bestFit="1" customWidth="1"/>
    <col min="12055" max="12055" width="13.81640625" style="1" bestFit="1" customWidth="1"/>
    <col min="12056" max="12288" width="11.453125" style="1"/>
    <col min="12289" max="12289" width="19.453125" style="1" customWidth="1"/>
    <col min="12290" max="12296" width="2.7265625" style="1" customWidth="1"/>
    <col min="12297" max="12297" width="17.81640625" style="1" customWidth="1"/>
    <col min="12298" max="12298" width="15" style="1" bestFit="1" customWidth="1"/>
    <col min="12299" max="12299" width="9.7265625" style="1" bestFit="1" customWidth="1"/>
    <col min="12300" max="12300" width="13" style="1" bestFit="1" customWidth="1"/>
    <col min="12301" max="12301" width="16.26953125" style="1" customWidth="1"/>
    <col min="12302" max="12302" width="0" style="1" hidden="1" customWidth="1"/>
    <col min="12303" max="12303" width="15" style="1" bestFit="1" customWidth="1"/>
    <col min="12304" max="12304" width="9.7265625" style="1" bestFit="1" customWidth="1"/>
    <col min="12305" max="12305" width="13" style="1" bestFit="1" customWidth="1"/>
    <col min="12306" max="12306" width="18.54296875" style="1" bestFit="1" customWidth="1"/>
    <col min="12307" max="12307" width="16.26953125" style="1" bestFit="1" customWidth="1"/>
    <col min="12308" max="12308" width="17.453125" style="1" customWidth="1"/>
    <col min="12309" max="12309" width="13.81640625" style="1" bestFit="1" customWidth="1"/>
    <col min="12310" max="12310" width="15.54296875" style="1" bestFit="1" customWidth="1"/>
    <col min="12311" max="12311" width="13.81640625" style="1" bestFit="1" customWidth="1"/>
    <col min="12312" max="12544" width="11.453125" style="1"/>
    <col min="12545" max="12545" width="19.453125" style="1" customWidth="1"/>
    <col min="12546" max="12552" width="2.7265625" style="1" customWidth="1"/>
    <col min="12553" max="12553" width="17.81640625" style="1" customWidth="1"/>
    <col min="12554" max="12554" width="15" style="1" bestFit="1" customWidth="1"/>
    <col min="12555" max="12555" width="9.7265625" style="1" bestFit="1" customWidth="1"/>
    <col min="12556" max="12556" width="13" style="1" bestFit="1" customWidth="1"/>
    <col min="12557" max="12557" width="16.26953125" style="1" customWidth="1"/>
    <col min="12558" max="12558" width="0" style="1" hidden="1" customWidth="1"/>
    <col min="12559" max="12559" width="15" style="1" bestFit="1" customWidth="1"/>
    <col min="12560" max="12560" width="9.7265625" style="1" bestFit="1" customWidth="1"/>
    <col min="12561" max="12561" width="13" style="1" bestFit="1" customWidth="1"/>
    <col min="12562" max="12562" width="18.54296875" style="1" bestFit="1" customWidth="1"/>
    <col min="12563" max="12563" width="16.26953125" style="1" bestFit="1" customWidth="1"/>
    <col min="12564" max="12564" width="17.453125" style="1" customWidth="1"/>
    <col min="12565" max="12565" width="13.81640625" style="1" bestFit="1" customWidth="1"/>
    <col min="12566" max="12566" width="15.54296875" style="1" bestFit="1" customWidth="1"/>
    <col min="12567" max="12567" width="13.81640625" style="1" bestFit="1" customWidth="1"/>
    <col min="12568" max="12800" width="11.453125" style="1"/>
    <col min="12801" max="12801" width="19.453125" style="1" customWidth="1"/>
    <col min="12802" max="12808" width="2.7265625" style="1" customWidth="1"/>
    <col min="12809" max="12809" width="17.81640625" style="1" customWidth="1"/>
    <col min="12810" max="12810" width="15" style="1" bestFit="1" customWidth="1"/>
    <col min="12811" max="12811" width="9.7265625" style="1" bestFit="1" customWidth="1"/>
    <col min="12812" max="12812" width="13" style="1" bestFit="1" customWidth="1"/>
    <col min="12813" max="12813" width="16.26953125" style="1" customWidth="1"/>
    <col min="12814" max="12814" width="0" style="1" hidden="1" customWidth="1"/>
    <col min="12815" max="12815" width="15" style="1" bestFit="1" customWidth="1"/>
    <col min="12816" max="12816" width="9.7265625" style="1" bestFit="1" customWidth="1"/>
    <col min="12817" max="12817" width="13" style="1" bestFit="1" customWidth="1"/>
    <col min="12818" max="12818" width="18.54296875" style="1" bestFit="1" customWidth="1"/>
    <col min="12819" max="12819" width="16.26953125" style="1" bestFit="1" customWidth="1"/>
    <col min="12820" max="12820" width="17.453125" style="1" customWidth="1"/>
    <col min="12821" max="12821" width="13.81640625" style="1" bestFit="1" customWidth="1"/>
    <col min="12822" max="12822" width="15.54296875" style="1" bestFit="1" customWidth="1"/>
    <col min="12823" max="12823" width="13.81640625" style="1" bestFit="1" customWidth="1"/>
    <col min="12824" max="13056" width="11.453125" style="1"/>
    <col min="13057" max="13057" width="19.453125" style="1" customWidth="1"/>
    <col min="13058" max="13064" width="2.7265625" style="1" customWidth="1"/>
    <col min="13065" max="13065" width="17.81640625" style="1" customWidth="1"/>
    <col min="13066" max="13066" width="15" style="1" bestFit="1" customWidth="1"/>
    <col min="13067" max="13067" width="9.7265625" style="1" bestFit="1" customWidth="1"/>
    <col min="13068" max="13068" width="13" style="1" bestFit="1" customWidth="1"/>
    <col min="13069" max="13069" width="16.26953125" style="1" customWidth="1"/>
    <col min="13070" max="13070" width="0" style="1" hidden="1" customWidth="1"/>
    <col min="13071" max="13071" width="15" style="1" bestFit="1" customWidth="1"/>
    <col min="13072" max="13072" width="9.7265625" style="1" bestFit="1" customWidth="1"/>
    <col min="13073" max="13073" width="13" style="1" bestFit="1" customWidth="1"/>
    <col min="13074" max="13074" width="18.54296875" style="1" bestFit="1" customWidth="1"/>
    <col min="13075" max="13075" width="16.26953125" style="1" bestFit="1" customWidth="1"/>
    <col min="13076" max="13076" width="17.453125" style="1" customWidth="1"/>
    <col min="13077" max="13077" width="13.81640625" style="1" bestFit="1" customWidth="1"/>
    <col min="13078" max="13078" width="15.54296875" style="1" bestFit="1" customWidth="1"/>
    <col min="13079" max="13079" width="13.81640625" style="1" bestFit="1" customWidth="1"/>
    <col min="13080" max="13312" width="11.453125" style="1"/>
    <col min="13313" max="13313" width="19.453125" style="1" customWidth="1"/>
    <col min="13314" max="13320" width="2.7265625" style="1" customWidth="1"/>
    <col min="13321" max="13321" width="17.81640625" style="1" customWidth="1"/>
    <col min="13322" max="13322" width="15" style="1" bestFit="1" customWidth="1"/>
    <col min="13323" max="13323" width="9.7265625" style="1" bestFit="1" customWidth="1"/>
    <col min="13324" max="13324" width="13" style="1" bestFit="1" customWidth="1"/>
    <col min="13325" max="13325" width="16.26953125" style="1" customWidth="1"/>
    <col min="13326" max="13326" width="0" style="1" hidden="1" customWidth="1"/>
    <col min="13327" max="13327" width="15" style="1" bestFit="1" customWidth="1"/>
    <col min="13328" max="13328" width="9.7265625" style="1" bestFit="1" customWidth="1"/>
    <col min="13329" max="13329" width="13" style="1" bestFit="1" customWidth="1"/>
    <col min="13330" max="13330" width="18.54296875" style="1" bestFit="1" customWidth="1"/>
    <col min="13331" max="13331" width="16.26953125" style="1" bestFit="1" customWidth="1"/>
    <col min="13332" max="13332" width="17.453125" style="1" customWidth="1"/>
    <col min="13333" max="13333" width="13.81640625" style="1" bestFit="1" customWidth="1"/>
    <col min="13334" max="13334" width="15.54296875" style="1" bestFit="1" customWidth="1"/>
    <col min="13335" max="13335" width="13.81640625" style="1" bestFit="1" customWidth="1"/>
    <col min="13336" max="13568" width="11.453125" style="1"/>
    <col min="13569" max="13569" width="19.453125" style="1" customWidth="1"/>
    <col min="13570" max="13576" width="2.7265625" style="1" customWidth="1"/>
    <col min="13577" max="13577" width="17.81640625" style="1" customWidth="1"/>
    <col min="13578" max="13578" width="15" style="1" bestFit="1" customWidth="1"/>
    <col min="13579" max="13579" width="9.7265625" style="1" bestFit="1" customWidth="1"/>
    <col min="13580" max="13580" width="13" style="1" bestFit="1" customWidth="1"/>
    <col min="13581" max="13581" width="16.26953125" style="1" customWidth="1"/>
    <col min="13582" max="13582" width="0" style="1" hidden="1" customWidth="1"/>
    <col min="13583" max="13583" width="15" style="1" bestFit="1" customWidth="1"/>
    <col min="13584" max="13584" width="9.7265625" style="1" bestFit="1" customWidth="1"/>
    <col min="13585" max="13585" width="13" style="1" bestFit="1" customWidth="1"/>
    <col min="13586" max="13586" width="18.54296875" style="1" bestFit="1" customWidth="1"/>
    <col min="13587" max="13587" width="16.26953125" style="1" bestFit="1" customWidth="1"/>
    <col min="13588" max="13588" width="17.453125" style="1" customWidth="1"/>
    <col min="13589" max="13589" width="13.81640625" style="1" bestFit="1" customWidth="1"/>
    <col min="13590" max="13590" width="15.54296875" style="1" bestFit="1" customWidth="1"/>
    <col min="13591" max="13591" width="13.81640625" style="1" bestFit="1" customWidth="1"/>
    <col min="13592" max="13824" width="11.453125" style="1"/>
    <col min="13825" max="13825" width="19.453125" style="1" customWidth="1"/>
    <col min="13826" max="13832" width="2.7265625" style="1" customWidth="1"/>
    <col min="13833" max="13833" width="17.81640625" style="1" customWidth="1"/>
    <col min="13834" max="13834" width="15" style="1" bestFit="1" customWidth="1"/>
    <col min="13835" max="13835" width="9.7265625" style="1" bestFit="1" customWidth="1"/>
    <col min="13836" max="13836" width="13" style="1" bestFit="1" customWidth="1"/>
    <col min="13837" max="13837" width="16.26953125" style="1" customWidth="1"/>
    <col min="13838" max="13838" width="0" style="1" hidden="1" customWidth="1"/>
    <col min="13839" max="13839" width="15" style="1" bestFit="1" customWidth="1"/>
    <col min="13840" max="13840" width="9.7265625" style="1" bestFit="1" customWidth="1"/>
    <col min="13841" max="13841" width="13" style="1" bestFit="1" customWidth="1"/>
    <col min="13842" max="13842" width="18.54296875" style="1" bestFit="1" customWidth="1"/>
    <col min="13843" max="13843" width="16.26953125" style="1" bestFit="1" customWidth="1"/>
    <col min="13844" max="13844" width="17.453125" style="1" customWidth="1"/>
    <col min="13845" max="13845" width="13.81640625" style="1" bestFit="1" customWidth="1"/>
    <col min="13846" max="13846" width="15.54296875" style="1" bestFit="1" customWidth="1"/>
    <col min="13847" max="13847" width="13.81640625" style="1" bestFit="1" customWidth="1"/>
    <col min="13848" max="14080" width="11.453125" style="1"/>
    <col min="14081" max="14081" width="19.453125" style="1" customWidth="1"/>
    <col min="14082" max="14088" width="2.7265625" style="1" customWidth="1"/>
    <col min="14089" max="14089" width="17.81640625" style="1" customWidth="1"/>
    <col min="14090" max="14090" width="15" style="1" bestFit="1" customWidth="1"/>
    <col min="14091" max="14091" width="9.7265625" style="1" bestFit="1" customWidth="1"/>
    <col min="14092" max="14092" width="13" style="1" bestFit="1" customWidth="1"/>
    <col min="14093" max="14093" width="16.26953125" style="1" customWidth="1"/>
    <col min="14094" max="14094" width="0" style="1" hidden="1" customWidth="1"/>
    <col min="14095" max="14095" width="15" style="1" bestFit="1" customWidth="1"/>
    <col min="14096" max="14096" width="9.7265625" style="1" bestFit="1" customWidth="1"/>
    <col min="14097" max="14097" width="13" style="1" bestFit="1" customWidth="1"/>
    <col min="14098" max="14098" width="18.54296875" style="1" bestFit="1" customWidth="1"/>
    <col min="14099" max="14099" width="16.26953125" style="1" bestFit="1" customWidth="1"/>
    <col min="14100" max="14100" width="17.453125" style="1" customWidth="1"/>
    <col min="14101" max="14101" width="13.81640625" style="1" bestFit="1" customWidth="1"/>
    <col min="14102" max="14102" width="15.54296875" style="1" bestFit="1" customWidth="1"/>
    <col min="14103" max="14103" width="13.81640625" style="1" bestFit="1" customWidth="1"/>
    <col min="14104" max="14336" width="11.453125" style="1"/>
    <col min="14337" max="14337" width="19.453125" style="1" customWidth="1"/>
    <col min="14338" max="14344" width="2.7265625" style="1" customWidth="1"/>
    <col min="14345" max="14345" width="17.81640625" style="1" customWidth="1"/>
    <col min="14346" max="14346" width="15" style="1" bestFit="1" customWidth="1"/>
    <col min="14347" max="14347" width="9.7265625" style="1" bestFit="1" customWidth="1"/>
    <col min="14348" max="14348" width="13" style="1" bestFit="1" customWidth="1"/>
    <col min="14349" max="14349" width="16.26953125" style="1" customWidth="1"/>
    <col min="14350" max="14350" width="0" style="1" hidden="1" customWidth="1"/>
    <col min="14351" max="14351" width="15" style="1" bestFit="1" customWidth="1"/>
    <col min="14352" max="14352" width="9.7265625" style="1" bestFit="1" customWidth="1"/>
    <col min="14353" max="14353" width="13" style="1" bestFit="1" customWidth="1"/>
    <col min="14354" max="14354" width="18.54296875" style="1" bestFit="1" customWidth="1"/>
    <col min="14355" max="14355" width="16.26953125" style="1" bestFit="1" customWidth="1"/>
    <col min="14356" max="14356" width="17.453125" style="1" customWidth="1"/>
    <col min="14357" max="14357" width="13.81640625" style="1" bestFit="1" customWidth="1"/>
    <col min="14358" max="14358" width="15.54296875" style="1" bestFit="1" customWidth="1"/>
    <col min="14359" max="14359" width="13.81640625" style="1" bestFit="1" customWidth="1"/>
    <col min="14360" max="14592" width="11.453125" style="1"/>
    <col min="14593" max="14593" width="19.453125" style="1" customWidth="1"/>
    <col min="14594" max="14600" width="2.7265625" style="1" customWidth="1"/>
    <col min="14601" max="14601" width="17.81640625" style="1" customWidth="1"/>
    <col min="14602" max="14602" width="15" style="1" bestFit="1" customWidth="1"/>
    <col min="14603" max="14603" width="9.7265625" style="1" bestFit="1" customWidth="1"/>
    <col min="14604" max="14604" width="13" style="1" bestFit="1" customWidth="1"/>
    <col min="14605" max="14605" width="16.26953125" style="1" customWidth="1"/>
    <col min="14606" max="14606" width="0" style="1" hidden="1" customWidth="1"/>
    <col min="14607" max="14607" width="15" style="1" bestFit="1" customWidth="1"/>
    <col min="14608" max="14608" width="9.7265625" style="1" bestFit="1" customWidth="1"/>
    <col min="14609" max="14609" width="13" style="1" bestFit="1" customWidth="1"/>
    <col min="14610" max="14610" width="18.54296875" style="1" bestFit="1" customWidth="1"/>
    <col min="14611" max="14611" width="16.26953125" style="1" bestFit="1" customWidth="1"/>
    <col min="14612" max="14612" width="17.453125" style="1" customWidth="1"/>
    <col min="14613" max="14613" width="13.81640625" style="1" bestFit="1" customWidth="1"/>
    <col min="14614" max="14614" width="15.54296875" style="1" bestFit="1" customWidth="1"/>
    <col min="14615" max="14615" width="13.81640625" style="1" bestFit="1" customWidth="1"/>
    <col min="14616" max="14848" width="11.453125" style="1"/>
    <col min="14849" max="14849" width="19.453125" style="1" customWidth="1"/>
    <col min="14850" max="14856" width="2.7265625" style="1" customWidth="1"/>
    <col min="14857" max="14857" width="17.81640625" style="1" customWidth="1"/>
    <col min="14858" max="14858" width="15" style="1" bestFit="1" customWidth="1"/>
    <col min="14859" max="14859" width="9.7265625" style="1" bestFit="1" customWidth="1"/>
    <col min="14860" max="14860" width="13" style="1" bestFit="1" customWidth="1"/>
    <col min="14861" max="14861" width="16.26953125" style="1" customWidth="1"/>
    <col min="14862" max="14862" width="0" style="1" hidden="1" customWidth="1"/>
    <col min="14863" max="14863" width="15" style="1" bestFit="1" customWidth="1"/>
    <col min="14864" max="14864" width="9.7265625" style="1" bestFit="1" customWidth="1"/>
    <col min="14865" max="14865" width="13" style="1" bestFit="1" customWidth="1"/>
    <col min="14866" max="14866" width="18.54296875" style="1" bestFit="1" customWidth="1"/>
    <col min="14867" max="14867" width="16.26953125" style="1" bestFit="1" customWidth="1"/>
    <col min="14868" max="14868" width="17.453125" style="1" customWidth="1"/>
    <col min="14869" max="14869" width="13.81640625" style="1" bestFit="1" customWidth="1"/>
    <col min="14870" max="14870" width="15.54296875" style="1" bestFit="1" customWidth="1"/>
    <col min="14871" max="14871" width="13.81640625" style="1" bestFit="1" customWidth="1"/>
    <col min="14872" max="15104" width="11.453125" style="1"/>
    <col min="15105" max="15105" width="19.453125" style="1" customWidth="1"/>
    <col min="15106" max="15112" width="2.7265625" style="1" customWidth="1"/>
    <col min="15113" max="15113" width="17.81640625" style="1" customWidth="1"/>
    <col min="15114" max="15114" width="15" style="1" bestFit="1" customWidth="1"/>
    <col min="15115" max="15115" width="9.7265625" style="1" bestFit="1" customWidth="1"/>
    <col min="15116" max="15116" width="13" style="1" bestFit="1" customWidth="1"/>
    <col min="15117" max="15117" width="16.26953125" style="1" customWidth="1"/>
    <col min="15118" max="15118" width="0" style="1" hidden="1" customWidth="1"/>
    <col min="15119" max="15119" width="15" style="1" bestFit="1" customWidth="1"/>
    <col min="15120" max="15120" width="9.7265625" style="1" bestFit="1" customWidth="1"/>
    <col min="15121" max="15121" width="13" style="1" bestFit="1" customWidth="1"/>
    <col min="15122" max="15122" width="18.54296875" style="1" bestFit="1" customWidth="1"/>
    <col min="15123" max="15123" width="16.26953125" style="1" bestFit="1" customWidth="1"/>
    <col min="15124" max="15124" width="17.453125" style="1" customWidth="1"/>
    <col min="15125" max="15125" width="13.81640625" style="1" bestFit="1" customWidth="1"/>
    <col min="15126" max="15126" width="15.54296875" style="1" bestFit="1" customWidth="1"/>
    <col min="15127" max="15127" width="13.81640625" style="1" bestFit="1" customWidth="1"/>
    <col min="15128" max="15360" width="11.453125" style="1"/>
    <col min="15361" max="15361" width="19.453125" style="1" customWidth="1"/>
    <col min="15362" max="15368" width="2.7265625" style="1" customWidth="1"/>
    <col min="15369" max="15369" width="17.81640625" style="1" customWidth="1"/>
    <col min="15370" max="15370" width="15" style="1" bestFit="1" customWidth="1"/>
    <col min="15371" max="15371" width="9.7265625" style="1" bestFit="1" customWidth="1"/>
    <col min="15372" max="15372" width="13" style="1" bestFit="1" customWidth="1"/>
    <col min="15373" max="15373" width="16.26953125" style="1" customWidth="1"/>
    <col min="15374" max="15374" width="0" style="1" hidden="1" customWidth="1"/>
    <col min="15375" max="15375" width="15" style="1" bestFit="1" customWidth="1"/>
    <col min="15376" max="15376" width="9.7265625" style="1" bestFit="1" customWidth="1"/>
    <col min="15377" max="15377" width="13" style="1" bestFit="1" customWidth="1"/>
    <col min="15378" max="15378" width="18.54296875" style="1" bestFit="1" customWidth="1"/>
    <col min="15379" max="15379" width="16.26953125" style="1" bestFit="1" customWidth="1"/>
    <col min="15380" max="15380" width="17.453125" style="1" customWidth="1"/>
    <col min="15381" max="15381" width="13.81640625" style="1" bestFit="1" customWidth="1"/>
    <col min="15382" max="15382" width="15.54296875" style="1" bestFit="1" customWidth="1"/>
    <col min="15383" max="15383" width="13.81640625" style="1" bestFit="1" customWidth="1"/>
    <col min="15384" max="15616" width="11.453125" style="1"/>
    <col min="15617" max="15617" width="19.453125" style="1" customWidth="1"/>
    <col min="15618" max="15624" width="2.7265625" style="1" customWidth="1"/>
    <col min="15625" max="15625" width="17.81640625" style="1" customWidth="1"/>
    <col min="15626" max="15626" width="15" style="1" bestFit="1" customWidth="1"/>
    <col min="15627" max="15627" width="9.7265625" style="1" bestFit="1" customWidth="1"/>
    <col min="15628" max="15628" width="13" style="1" bestFit="1" customWidth="1"/>
    <col min="15629" max="15629" width="16.26953125" style="1" customWidth="1"/>
    <col min="15630" max="15630" width="0" style="1" hidden="1" customWidth="1"/>
    <col min="15631" max="15631" width="15" style="1" bestFit="1" customWidth="1"/>
    <col min="15632" max="15632" width="9.7265625" style="1" bestFit="1" customWidth="1"/>
    <col min="15633" max="15633" width="13" style="1" bestFit="1" customWidth="1"/>
    <col min="15634" max="15634" width="18.54296875" style="1" bestFit="1" customWidth="1"/>
    <col min="15635" max="15635" width="16.26953125" style="1" bestFit="1" customWidth="1"/>
    <col min="15636" max="15636" width="17.453125" style="1" customWidth="1"/>
    <col min="15637" max="15637" width="13.81640625" style="1" bestFit="1" customWidth="1"/>
    <col min="15638" max="15638" width="15.54296875" style="1" bestFit="1" customWidth="1"/>
    <col min="15639" max="15639" width="13.81640625" style="1" bestFit="1" customWidth="1"/>
    <col min="15640" max="15872" width="11.453125" style="1"/>
    <col min="15873" max="15873" width="19.453125" style="1" customWidth="1"/>
    <col min="15874" max="15880" width="2.7265625" style="1" customWidth="1"/>
    <col min="15881" max="15881" width="17.81640625" style="1" customWidth="1"/>
    <col min="15882" max="15882" width="15" style="1" bestFit="1" customWidth="1"/>
    <col min="15883" max="15883" width="9.7265625" style="1" bestFit="1" customWidth="1"/>
    <col min="15884" max="15884" width="13" style="1" bestFit="1" customWidth="1"/>
    <col min="15885" max="15885" width="16.26953125" style="1" customWidth="1"/>
    <col min="15886" max="15886" width="0" style="1" hidden="1" customWidth="1"/>
    <col min="15887" max="15887" width="15" style="1" bestFit="1" customWidth="1"/>
    <col min="15888" max="15888" width="9.7265625" style="1" bestFit="1" customWidth="1"/>
    <col min="15889" max="15889" width="13" style="1" bestFit="1" customWidth="1"/>
    <col min="15890" max="15890" width="18.54296875" style="1" bestFit="1" customWidth="1"/>
    <col min="15891" max="15891" width="16.26953125" style="1" bestFit="1" customWidth="1"/>
    <col min="15892" max="15892" width="17.453125" style="1" customWidth="1"/>
    <col min="15893" max="15893" width="13.81640625" style="1" bestFit="1" customWidth="1"/>
    <col min="15894" max="15894" width="15.54296875" style="1" bestFit="1" customWidth="1"/>
    <col min="15895" max="15895" width="13.81640625" style="1" bestFit="1" customWidth="1"/>
    <col min="15896" max="16128" width="11.453125" style="1"/>
    <col min="16129" max="16129" width="19.453125" style="1" customWidth="1"/>
    <col min="16130" max="16136" width="2.7265625" style="1" customWidth="1"/>
    <col min="16137" max="16137" width="17.81640625" style="1" customWidth="1"/>
    <col min="16138" max="16138" width="15" style="1" bestFit="1" customWidth="1"/>
    <col min="16139" max="16139" width="9.7265625" style="1" bestFit="1" customWidth="1"/>
    <col min="16140" max="16140" width="13" style="1" bestFit="1" customWidth="1"/>
    <col min="16141" max="16141" width="16.26953125" style="1" customWidth="1"/>
    <col min="16142" max="16142" width="0" style="1" hidden="1" customWidth="1"/>
    <col min="16143" max="16143" width="15" style="1" bestFit="1" customWidth="1"/>
    <col min="16144" max="16144" width="9.7265625" style="1" bestFit="1" customWidth="1"/>
    <col min="16145" max="16145" width="13" style="1" bestFit="1" customWidth="1"/>
    <col min="16146" max="16146" width="18.54296875" style="1" bestFit="1" customWidth="1"/>
    <col min="16147" max="16147" width="16.26953125" style="1" bestFit="1" customWidth="1"/>
    <col min="16148" max="16148" width="17.453125" style="1" customWidth="1"/>
    <col min="16149" max="16149" width="13.81640625" style="1" bestFit="1" customWidth="1"/>
    <col min="16150" max="16150" width="15.54296875" style="1" bestFit="1" customWidth="1"/>
    <col min="16151" max="16151" width="13.81640625" style="1" bestFit="1" customWidth="1"/>
    <col min="16152" max="16384" width="11.453125" style="1"/>
  </cols>
  <sheetData>
    <row r="1" spans="1:28" ht="27.75" customHeight="1" thickBot="1" x14ac:dyDescent="0.4">
      <c r="A1" s="128"/>
      <c r="B1" s="137" t="s">
        <v>0</v>
      </c>
      <c r="C1" s="138"/>
      <c r="D1" s="138"/>
      <c r="E1" s="138"/>
      <c r="F1" s="138"/>
      <c r="G1" s="138"/>
      <c r="H1" s="138"/>
      <c r="I1" s="138"/>
      <c r="J1" s="138"/>
      <c r="K1" s="138"/>
      <c r="L1" s="138"/>
      <c r="M1" s="138"/>
      <c r="N1" s="138"/>
      <c r="O1" s="138"/>
      <c r="P1" s="138"/>
      <c r="Q1" s="138"/>
      <c r="R1" s="138"/>
      <c r="S1" s="138"/>
      <c r="T1" s="138"/>
      <c r="U1" s="131" t="s">
        <v>36</v>
      </c>
      <c r="V1" s="132"/>
      <c r="W1" s="132"/>
      <c r="X1" s="133"/>
    </row>
    <row r="2" spans="1:28" ht="34.5" customHeight="1" thickBot="1" x14ac:dyDescent="0.4">
      <c r="A2" s="129"/>
      <c r="B2" s="139"/>
      <c r="C2" s="140"/>
      <c r="D2" s="140"/>
      <c r="E2" s="140"/>
      <c r="F2" s="140"/>
      <c r="G2" s="140"/>
      <c r="H2" s="140"/>
      <c r="I2" s="140"/>
      <c r="J2" s="140"/>
      <c r="K2" s="140"/>
      <c r="L2" s="140"/>
      <c r="M2" s="140"/>
      <c r="N2" s="140"/>
      <c r="O2" s="140"/>
      <c r="P2" s="140"/>
      <c r="Q2" s="140"/>
      <c r="R2" s="140"/>
      <c r="S2" s="140"/>
      <c r="T2" s="140"/>
      <c r="U2" s="131" t="s">
        <v>2</v>
      </c>
      <c r="V2" s="132"/>
      <c r="W2" s="132"/>
      <c r="X2" s="133"/>
    </row>
    <row r="3" spans="1:28" ht="23.25" customHeight="1" thickBot="1" x14ac:dyDescent="0.4">
      <c r="A3" s="129"/>
      <c r="B3" s="137" t="s">
        <v>1</v>
      </c>
      <c r="C3" s="138"/>
      <c r="D3" s="138"/>
      <c r="E3" s="138"/>
      <c r="F3" s="138"/>
      <c r="G3" s="138"/>
      <c r="H3" s="138"/>
      <c r="I3" s="138"/>
      <c r="J3" s="138"/>
      <c r="K3" s="138"/>
      <c r="L3" s="138"/>
      <c r="M3" s="138"/>
      <c r="N3" s="138"/>
      <c r="O3" s="138"/>
      <c r="P3" s="138"/>
      <c r="Q3" s="138"/>
      <c r="R3" s="138"/>
      <c r="S3" s="138"/>
      <c r="T3" s="138"/>
      <c r="U3" s="131" t="s">
        <v>37</v>
      </c>
      <c r="V3" s="132"/>
      <c r="W3" s="132"/>
      <c r="X3" s="133"/>
    </row>
    <row r="4" spans="1:28" ht="43.5" customHeight="1" x14ac:dyDescent="0.35">
      <c r="A4" s="130"/>
      <c r="B4" s="141"/>
      <c r="C4" s="142"/>
      <c r="D4" s="142"/>
      <c r="E4" s="142"/>
      <c r="F4" s="142"/>
      <c r="G4" s="142"/>
      <c r="H4" s="142"/>
      <c r="I4" s="142"/>
      <c r="J4" s="142"/>
      <c r="K4" s="142"/>
      <c r="L4" s="142"/>
      <c r="M4" s="142"/>
      <c r="N4" s="142"/>
      <c r="O4" s="142"/>
      <c r="P4" s="142"/>
      <c r="Q4" s="142"/>
      <c r="R4" s="142"/>
      <c r="S4" s="142"/>
      <c r="T4" s="142"/>
      <c r="U4" s="134" t="s">
        <v>4</v>
      </c>
      <c r="V4" s="135"/>
      <c r="W4" s="135"/>
      <c r="X4" s="136"/>
    </row>
    <row r="5" spans="1:28" ht="34.5" customHeight="1" x14ac:dyDescent="0.35">
      <c r="A5" s="127" t="s">
        <v>5</v>
      </c>
      <c r="B5" s="127" t="s">
        <v>6</v>
      </c>
      <c r="C5" s="127"/>
      <c r="D5" s="127"/>
      <c r="E5" s="127"/>
      <c r="F5" s="127"/>
      <c r="G5" s="127"/>
      <c r="H5" s="127"/>
      <c r="I5" s="127" t="s">
        <v>7</v>
      </c>
      <c r="J5" s="127" t="s">
        <v>8</v>
      </c>
      <c r="K5" s="127"/>
      <c r="L5" s="127" t="s">
        <v>142</v>
      </c>
      <c r="M5" s="127" t="s">
        <v>9</v>
      </c>
      <c r="N5" s="76"/>
      <c r="O5" s="127" t="s">
        <v>10</v>
      </c>
      <c r="P5" s="127"/>
      <c r="Q5" s="127" t="s">
        <v>142</v>
      </c>
      <c r="R5" s="127" t="s">
        <v>11</v>
      </c>
      <c r="S5" s="127" t="s">
        <v>12</v>
      </c>
      <c r="T5" s="127" t="s">
        <v>13</v>
      </c>
      <c r="U5" s="127" t="s">
        <v>14</v>
      </c>
      <c r="V5" s="127" t="s">
        <v>15</v>
      </c>
      <c r="W5" s="127" t="s">
        <v>16</v>
      </c>
      <c r="X5" s="127" t="s">
        <v>228</v>
      </c>
      <c r="Y5" s="152"/>
    </row>
    <row r="6" spans="1:28" ht="48.75" customHeight="1" x14ac:dyDescent="0.35">
      <c r="A6" s="127"/>
      <c r="B6" s="77" t="s">
        <v>17</v>
      </c>
      <c r="C6" s="77" t="s">
        <v>18</v>
      </c>
      <c r="D6" s="77" t="s">
        <v>19</v>
      </c>
      <c r="E6" s="77" t="s">
        <v>20</v>
      </c>
      <c r="F6" s="77" t="s">
        <v>21</v>
      </c>
      <c r="G6" s="77" t="s">
        <v>20</v>
      </c>
      <c r="H6" s="77" t="s">
        <v>22</v>
      </c>
      <c r="I6" s="127"/>
      <c r="J6" s="76" t="s">
        <v>23</v>
      </c>
      <c r="K6" s="76" t="s">
        <v>24</v>
      </c>
      <c r="L6" s="155"/>
      <c r="M6" s="127"/>
      <c r="N6" s="76"/>
      <c r="O6" s="76" t="s">
        <v>23</v>
      </c>
      <c r="P6" s="76" t="s">
        <v>24</v>
      </c>
      <c r="Q6" s="127"/>
      <c r="R6" s="127"/>
      <c r="S6" s="127"/>
      <c r="T6" s="127"/>
      <c r="U6" s="127"/>
      <c r="V6" s="127"/>
      <c r="W6" s="127"/>
      <c r="X6" s="127"/>
      <c r="Y6" s="152"/>
    </row>
    <row r="7" spans="1:28" ht="34.5" customHeight="1" x14ac:dyDescent="0.35">
      <c r="A7" s="153" t="s">
        <v>3</v>
      </c>
      <c r="B7" s="153"/>
      <c r="C7" s="153"/>
      <c r="D7" s="153"/>
      <c r="E7" s="153"/>
      <c r="F7" s="153"/>
      <c r="G7" s="153"/>
      <c r="H7" s="153"/>
      <c r="I7" s="153"/>
      <c r="J7" s="153"/>
      <c r="K7" s="153"/>
      <c r="L7" s="153"/>
      <c r="M7" s="153"/>
      <c r="N7" s="153"/>
      <c r="O7" s="153"/>
      <c r="P7" s="153"/>
      <c r="Q7" s="153"/>
      <c r="R7" s="153"/>
      <c r="S7" s="153"/>
      <c r="T7" s="153"/>
      <c r="U7" s="153"/>
      <c r="V7" s="153"/>
      <c r="W7" s="153"/>
      <c r="X7" s="153"/>
    </row>
    <row r="8" spans="1:28" ht="24" customHeight="1" x14ac:dyDescent="0.35">
      <c r="A8" s="154" t="s">
        <v>249</v>
      </c>
      <c r="B8" s="154"/>
      <c r="C8" s="154"/>
      <c r="D8" s="154"/>
      <c r="E8" s="154"/>
      <c r="F8" s="154"/>
      <c r="G8" s="154"/>
      <c r="H8" s="154"/>
      <c r="I8" s="154"/>
      <c r="J8" s="154"/>
      <c r="K8" s="154"/>
      <c r="L8" s="154"/>
      <c r="M8" s="154"/>
      <c r="N8" s="154"/>
      <c r="O8" s="154"/>
      <c r="P8" s="154"/>
      <c r="Q8" s="154"/>
      <c r="R8" s="154"/>
      <c r="S8" s="154"/>
      <c r="T8" s="154"/>
      <c r="U8" s="154"/>
      <c r="V8" s="154"/>
      <c r="W8" s="154"/>
      <c r="X8" s="154"/>
    </row>
    <row r="9" spans="1:28" ht="104.25" customHeight="1" x14ac:dyDescent="0.35">
      <c r="A9" s="64" t="s">
        <v>237</v>
      </c>
      <c r="B9" s="69"/>
      <c r="C9" s="69" t="s">
        <v>25</v>
      </c>
      <c r="D9" s="64"/>
      <c r="E9" s="64"/>
      <c r="F9" s="64"/>
      <c r="G9" s="64"/>
      <c r="H9" s="65"/>
      <c r="I9" s="65" t="s">
        <v>232</v>
      </c>
      <c r="J9" s="82">
        <v>2</v>
      </c>
      <c r="K9" s="82">
        <v>5</v>
      </c>
      <c r="L9" s="83" t="str">
        <f>VLOOKUP(N9,[2]Matriz!$I$1:$J$25,2,FALSE)</f>
        <v>Extrema</v>
      </c>
      <c r="M9" s="65" t="s">
        <v>30</v>
      </c>
      <c r="N9" s="65">
        <f t="shared" ref="N9" si="0">J9*10+K9</f>
        <v>25</v>
      </c>
      <c r="O9" s="65">
        <v>1</v>
      </c>
      <c r="P9" s="65">
        <v>5</v>
      </c>
      <c r="Q9" s="68" t="s">
        <v>28</v>
      </c>
      <c r="R9" s="65" t="str">
        <f>VLOOKUP(N9,[2]Matriz!$I$1:$K$25,3,FALSE)</f>
        <v>Evitar, reducir, compartir o transferir el riesgo</v>
      </c>
      <c r="S9" s="65" t="s">
        <v>27</v>
      </c>
      <c r="T9" s="65" t="s">
        <v>31</v>
      </c>
      <c r="U9" s="64" t="s">
        <v>29</v>
      </c>
      <c r="V9" s="65" t="s">
        <v>229</v>
      </c>
      <c r="W9" s="65" t="s">
        <v>230</v>
      </c>
      <c r="X9" s="75" t="s">
        <v>231</v>
      </c>
    </row>
    <row r="10" spans="1:28" ht="229.5" customHeight="1" x14ac:dyDescent="0.35">
      <c r="A10" s="64" t="s">
        <v>236</v>
      </c>
      <c r="B10" s="69"/>
      <c r="C10" s="69"/>
      <c r="D10" s="64"/>
      <c r="E10" s="69" t="s">
        <v>25</v>
      </c>
      <c r="F10" s="64"/>
      <c r="G10" s="69" t="s">
        <v>25</v>
      </c>
      <c r="H10" s="65"/>
      <c r="I10" s="65" t="s">
        <v>264</v>
      </c>
      <c r="J10" s="66">
        <v>1</v>
      </c>
      <c r="K10" s="66">
        <v>5</v>
      </c>
      <c r="L10" s="67" t="s">
        <v>35</v>
      </c>
      <c r="M10" s="65" t="s">
        <v>241</v>
      </c>
      <c r="N10" s="65"/>
      <c r="O10" s="65">
        <v>1</v>
      </c>
      <c r="P10" s="65">
        <v>5</v>
      </c>
      <c r="Q10" s="68" t="s">
        <v>28</v>
      </c>
      <c r="R10" s="65" t="s">
        <v>238</v>
      </c>
      <c r="S10" s="65" t="s">
        <v>239</v>
      </c>
      <c r="T10" s="65" t="s">
        <v>240</v>
      </c>
      <c r="U10" s="64" t="s">
        <v>242</v>
      </c>
      <c r="V10" s="65" t="s">
        <v>229</v>
      </c>
      <c r="W10" s="65" t="s">
        <v>230</v>
      </c>
      <c r="X10" s="75" t="s">
        <v>247</v>
      </c>
      <c r="AB10" s="70"/>
    </row>
    <row r="11" spans="1:28" ht="19.5" customHeight="1" x14ac:dyDescent="0.35">
      <c r="A11" s="149" t="s">
        <v>39</v>
      </c>
      <c r="B11" s="150"/>
      <c r="C11" s="150"/>
      <c r="D11" s="150"/>
      <c r="E11" s="150"/>
      <c r="F11" s="150"/>
      <c r="G11" s="150"/>
      <c r="H11" s="150"/>
      <c r="I11" s="150"/>
      <c r="J11" s="150"/>
      <c r="K11" s="150"/>
      <c r="L11" s="150"/>
      <c r="M11" s="150"/>
      <c r="N11" s="150"/>
      <c r="O11" s="150"/>
      <c r="P11" s="150"/>
      <c r="Q11" s="150"/>
      <c r="R11" s="150"/>
      <c r="S11" s="150"/>
      <c r="T11" s="150"/>
      <c r="U11" s="150"/>
      <c r="V11" s="150"/>
      <c r="W11" s="150"/>
      <c r="X11" s="151"/>
    </row>
    <row r="12" spans="1:28" ht="20.25" customHeight="1" x14ac:dyDescent="0.35">
      <c r="A12" s="111" t="s">
        <v>250</v>
      </c>
      <c r="B12" s="112"/>
      <c r="C12" s="112"/>
      <c r="D12" s="112"/>
      <c r="E12" s="112"/>
      <c r="F12" s="112"/>
      <c r="G12" s="112"/>
      <c r="H12" s="112"/>
      <c r="I12" s="112"/>
      <c r="J12" s="112"/>
      <c r="K12" s="112"/>
      <c r="L12" s="112"/>
      <c r="M12" s="112"/>
      <c r="N12" s="112"/>
      <c r="O12" s="112"/>
      <c r="P12" s="112"/>
      <c r="Q12" s="112"/>
      <c r="R12" s="112"/>
      <c r="S12" s="112"/>
      <c r="T12" s="112"/>
      <c r="U12" s="112"/>
      <c r="V12" s="112"/>
      <c r="W12" s="112"/>
      <c r="X12" s="113"/>
    </row>
    <row r="13" spans="1:28" ht="246.75" customHeight="1" x14ac:dyDescent="0.35">
      <c r="A13" s="64" t="s">
        <v>40</v>
      </c>
      <c r="B13" s="2"/>
      <c r="C13" s="2"/>
      <c r="D13" s="2"/>
      <c r="E13" s="69" t="s">
        <v>25</v>
      </c>
      <c r="F13" s="2"/>
      <c r="G13" s="2"/>
      <c r="H13" s="3"/>
      <c r="I13" s="65" t="s">
        <v>42</v>
      </c>
      <c r="J13" s="84">
        <v>1</v>
      </c>
      <c r="K13" s="84">
        <v>4</v>
      </c>
      <c r="L13" s="67" t="str">
        <f>VLOOKUP(N13,[3]Matriz!$I$1:$J$25,2,FALSE)</f>
        <v>Alta</v>
      </c>
      <c r="M13" s="65" t="s">
        <v>43</v>
      </c>
      <c r="N13" s="65">
        <f>J13*10+K13</f>
        <v>14</v>
      </c>
      <c r="O13" s="65">
        <v>1</v>
      </c>
      <c r="P13" s="65">
        <v>4</v>
      </c>
      <c r="Q13" s="68" t="str">
        <f>VLOOKUP(N13,[3]Matriz!$I$1:$J$25,2,FALSE)</f>
        <v>Alta</v>
      </c>
      <c r="R13" s="65" t="s">
        <v>44</v>
      </c>
      <c r="S13" s="65" t="s">
        <v>45</v>
      </c>
      <c r="T13" s="65" t="s">
        <v>46</v>
      </c>
      <c r="U13" s="85" t="s">
        <v>29</v>
      </c>
      <c r="V13" s="7" t="s">
        <v>233</v>
      </c>
      <c r="W13" s="7" t="s">
        <v>234</v>
      </c>
      <c r="X13" s="65" t="s">
        <v>245</v>
      </c>
    </row>
    <row r="14" spans="1:28" ht="220.5" customHeight="1" x14ac:dyDescent="0.35">
      <c r="A14" s="64" t="s">
        <v>47</v>
      </c>
      <c r="B14" s="2"/>
      <c r="C14" s="69" t="s">
        <v>25</v>
      </c>
      <c r="D14" s="2"/>
      <c r="E14" s="2"/>
      <c r="F14" s="2"/>
      <c r="G14" s="2"/>
      <c r="H14" s="3"/>
      <c r="I14" s="65" t="s">
        <v>48</v>
      </c>
      <c r="J14" s="84">
        <v>1</v>
      </c>
      <c r="K14" s="84">
        <v>1</v>
      </c>
      <c r="L14" s="67" t="str">
        <f>VLOOKUP(N14,[3]Matriz!$I$1:$J$25,2,FALSE)</f>
        <v>Baja</v>
      </c>
      <c r="M14" s="65" t="s">
        <v>43</v>
      </c>
      <c r="N14" s="65">
        <f>J14*10+K14</f>
        <v>11</v>
      </c>
      <c r="O14" s="65">
        <v>1</v>
      </c>
      <c r="P14" s="65">
        <v>1</v>
      </c>
      <c r="Q14" s="86" t="str">
        <f>VLOOKUP(N14,[3]Matriz!$I$1:$J$25,2,FALSE)</f>
        <v>Baja</v>
      </c>
      <c r="R14" s="65" t="s">
        <v>49</v>
      </c>
      <c r="S14" s="65" t="s">
        <v>45</v>
      </c>
      <c r="T14" s="65" t="s">
        <v>50</v>
      </c>
      <c r="U14" s="64" t="s">
        <v>34</v>
      </c>
      <c r="V14" s="7" t="s">
        <v>233</v>
      </c>
      <c r="W14" s="7" t="s">
        <v>234</v>
      </c>
      <c r="X14" s="65" t="s">
        <v>244</v>
      </c>
    </row>
    <row r="15" spans="1:28" ht="20.25" customHeight="1" x14ac:dyDescent="0.35">
      <c r="A15" s="108" t="s">
        <v>51</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row>
    <row r="16" spans="1:28" ht="30" customHeight="1" x14ac:dyDescent="0.35">
      <c r="A16" s="100" t="s">
        <v>248</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row>
    <row r="17" spans="1:25" ht="112.5" x14ac:dyDescent="0.35">
      <c r="A17" s="2" t="s">
        <v>52</v>
      </c>
      <c r="B17" s="2"/>
      <c r="C17" s="2"/>
      <c r="D17" s="2"/>
      <c r="E17" s="95" t="s">
        <v>25</v>
      </c>
      <c r="F17" s="2"/>
      <c r="G17" s="2"/>
      <c r="H17" s="3"/>
      <c r="I17" s="3" t="s">
        <v>53</v>
      </c>
      <c r="J17" s="8">
        <v>1</v>
      </c>
      <c r="K17" s="8">
        <v>3</v>
      </c>
      <c r="L17" s="9" t="str">
        <f>VLOOKUP(N17,[4]Matriz!$I$1:$J$25,2,FALSE)</f>
        <v>Moderada</v>
      </c>
      <c r="M17" s="78" t="s">
        <v>54</v>
      </c>
      <c r="N17" s="3">
        <f>J17*10+K17</f>
        <v>13</v>
      </c>
      <c r="O17" s="3">
        <v>1</v>
      </c>
      <c r="P17" s="3">
        <v>3</v>
      </c>
      <c r="Q17" s="9" t="s">
        <v>32</v>
      </c>
      <c r="R17" s="3" t="s">
        <v>55</v>
      </c>
      <c r="S17" s="3" t="s">
        <v>56</v>
      </c>
      <c r="T17" s="3" t="s">
        <v>57</v>
      </c>
      <c r="U17" s="79" t="s">
        <v>64</v>
      </c>
      <c r="V17" s="74" t="s">
        <v>233</v>
      </c>
      <c r="W17" s="74" t="s">
        <v>234</v>
      </c>
      <c r="X17" s="75" t="s">
        <v>245</v>
      </c>
    </row>
    <row r="18" spans="1:25" ht="147" customHeight="1" x14ac:dyDescent="0.35">
      <c r="A18" s="64" t="s">
        <v>58</v>
      </c>
      <c r="B18" s="2"/>
      <c r="C18" s="95" t="s">
        <v>25</v>
      </c>
      <c r="D18" s="2"/>
      <c r="E18" s="2"/>
      <c r="F18" s="2"/>
      <c r="G18" s="2"/>
      <c r="H18" s="3"/>
      <c r="I18" s="3" t="s">
        <v>59</v>
      </c>
      <c r="J18" s="8">
        <v>1</v>
      </c>
      <c r="K18" s="8">
        <v>3</v>
      </c>
      <c r="L18" s="9" t="str">
        <f>VLOOKUP(N18,[4]Matriz!$I$1:$J$25,2,FALSE)</f>
        <v>Moderada</v>
      </c>
      <c r="M18" s="78" t="s">
        <v>60</v>
      </c>
      <c r="N18" s="3">
        <f>J18*10+K18</f>
        <v>13</v>
      </c>
      <c r="O18" s="3">
        <v>2</v>
      </c>
      <c r="P18" s="3">
        <v>3</v>
      </c>
      <c r="Q18" s="9" t="s">
        <v>32</v>
      </c>
      <c r="R18" s="72" t="s">
        <v>61</v>
      </c>
      <c r="S18" s="3" t="s">
        <v>62</v>
      </c>
      <c r="T18" s="3" t="s">
        <v>63</v>
      </c>
      <c r="U18" s="79" t="s">
        <v>65</v>
      </c>
      <c r="V18" s="74" t="s">
        <v>233</v>
      </c>
      <c r="W18" s="74" t="s">
        <v>234</v>
      </c>
      <c r="X18" s="75" t="s">
        <v>245</v>
      </c>
    </row>
    <row r="19" spans="1:25" x14ac:dyDescent="0.35">
      <c r="A19" s="109" t="s">
        <v>266</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row>
    <row r="20" spans="1:25" ht="18.75" customHeight="1" x14ac:dyDescent="0.35">
      <c r="A20" s="110" t="s">
        <v>251</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row>
    <row r="21" spans="1:25" ht="280" customHeight="1" x14ac:dyDescent="0.35">
      <c r="A21" s="64" t="s">
        <v>268</v>
      </c>
      <c r="B21" s="2"/>
      <c r="C21" s="95" t="s">
        <v>25</v>
      </c>
      <c r="D21" s="2"/>
      <c r="E21" s="2"/>
      <c r="F21" s="2"/>
      <c r="G21" s="2"/>
      <c r="H21" s="3"/>
      <c r="I21" s="65" t="s">
        <v>67</v>
      </c>
      <c r="J21" s="82">
        <v>1</v>
      </c>
      <c r="K21" s="82">
        <v>4</v>
      </c>
      <c r="L21" s="67" t="str">
        <f>VLOOKUP(N21,[5]Matriz!$I$1:$J$25,2,FALSE)</f>
        <v>Alta</v>
      </c>
      <c r="M21" s="65" t="s">
        <v>275</v>
      </c>
      <c r="N21" s="65">
        <f>J21*10+K21</f>
        <v>14</v>
      </c>
      <c r="O21" s="65">
        <v>1</v>
      </c>
      <c r="P21" s="65">
        <v>4</v>
      </c>
      <c r="Q21" s="67" t="s">
        <v>28</v>
      </c>
      <c r="R21" s="87" t="s">
        <v>68</v>
      </c>
      <c r="S21" s="65" t="s">
        <v>69</v>
      </c>
      <c r="T21" s="65" t="s">
        <v>70</v>
      </c>
      <c r="U21" s="7" t="s">
        <v>29</v>
      </c>
      <c r="V21" s="4" t="s">
        <v>233</v>
      </c>
      <c r="W21" s="4" t="s">
        <v>234</v>
      </c>
      <c r="X21" s="75" t="s">
        <v>245</v>
      </c>
    </row>
    <row r="22" spans="1:25" ht="364" x14ac:dyDescent="0.35">
      <c r="A22" s="64" t="s">
        <v>58</v>
      </c>
      <c r="B22" s="2"/>
      <c r="C22" s="2"/>
      <c r="D22" s="2"/>
      <c r="E22" s="95" t="s">
        <v>265</v>
      </c>
      <c r="F22" s="2"/>
      <c r="G22" s="2"/>
      <c r="H22" s="3"/>
      <c r="I22" s="65" t="s">
        <v>267</v>
      </c>
      <c r="J22" s="82">
        <v>4</v>
      </c>
      <c r="K22" s="82">
        <v>3</v>
      </c>
      <c r="L22" s="67" t="str">
        <f>VLOOKUP(N22,[5]Matriz!$I$1:$J$25,2,FALSE)</f>
        <v>Alta</v>
      </c>
      <c r="M22" s="65" t="s">
        <v>274</v>
      </c>
      <c r="N22" s="65">
        <f>J22*10+K22</f>
        <v>43</v>
      </c>
      <c r="O22" s="65">
        <v>2</v>
      </c>
      <c r="P22" s="65">
        <v>3</v>
      </c>
      <c r="Q22" s="67" t="s">
        <v>32</v>
      </c>
      <c r="R22" s="87" t="s">
        <v>71</v>
      </c>
      <c r="S22" s="88" t="s">
        <v>69</v>
      </c>
      <c r="T22" s="65" t="s">
        <v>70</v>
      </c>
      <c r="U22" s="7" t="s">
        <v>29</v>
      </c>
      <c r="V22" s="4" t="s">
        <v>233</v>
      </c>
      <c r="W22" s="4" t="s">
        <v>234</v>
      </c>
      <c r="X22" s="75" t="s">
        <v>245</v>
      </c>
    </row>
    <row r="23" spans="1:25" ht="15" customHeight="1" x14ac:dyDescent="0.35">
      <c r="A23" s="143" t="s">
        <v>72</v>
      </c>
      <c r="B23" s="144"/>
      <c r="C23" s="144"/>
      <c r="D23" s="144"/>
      <c r="E23" s="144"/>
      <c r="F23" s="144"/>
      <c r="G23" s="144"/>
      <c r="H23" s="144"/>
      <c r="I23" s="144"/>
      <c r="J23" s="144"/>
      <c r="K23" s="144"/>
      <c r="L23" s="144"/>
      <c r="M23" s="144"/>
      <c r="N23" s="144"/>
      <c r="O23" s="144"/>
      <c r="P23" s="144"/>
      <c r="Q23" s="144"/>
      <c r="R23" s="144"/>
      <c r="S23" s="144"/>
      <c r="T23" s="144"/>
      <c r="U23" s="144"/>
      <c r="V23" s="144"/>
      <c r="W23" s="144"/>
      <c r="X23" s="145"/>
    </row>
    <row r="24" spans="1:25" x14ac:dyDescent="0.35">
      <c r="A24" s="146" t="s">
        <v>252</v>
      </c>
      <c r="B24" s="147"/>
      <c r="C24" s="147"/>
      <c r="D24" s="147"/>
      <c r="E24" s="147"/>
      <c r="F24" s="147"/>
      <c r="G24" s="147"/>
      <c r="H24" s="147"/>
      <c r="I24" s="147"/>
      <c r="J24" s="147"/>
      <c r="K24" s="147"/>
      <c r="L24" s="147"/>
      <c r="M24" s="147"/>
      <c r="N24" s="147"/>
      <c r="O24" s="147"/>
      <c r="P24" s="147"/>
      <c r="Q24" s="147"/>
      <c r="R24" s="147"/>
      <c r="S24" s="147"/>
      <c r="T24" s="147"/>
      <c r="U24" s="147"/>
      <c r="V24" s="147"/>
      <c r="W24" s="147"/>
      <c r="X24" s="148"/>
    </row>
    <row r="25" spans="1:25" ht="198.75" customHeight="1" x14ac:dyDescent="0.35">
      <c r="A25" s="64" t="s">
        <v>40</v>
      </c>
      <c r="B25" s="64"/>
      <c r="C25" s="64"/>
      <c r="D25" s="64"/>
      <c r="E25" s="69" t="s">
        <v>25</v>
      </c>
      <c r="F25" s="64"/>
      <c r="G25" s="64"/>
      <c r="H25" s="65"/>
      <c r="I25" s="65" t="s">
        <v>42</v>
      </c>
      <c r="J25" s="84">
        <v>1</v>
      </c>
      <c r="K25" s="84">
        <v>4</v>
      </c>
      <c r="L25" s="67" t="str">
        <f>VLOOKUP(N25,[6]Matriz!$I$1:$J$25,2,FALSE)</f>
        <v>Alta</v>
      </c>
      <c r="M25" s="65" t="s">
        <v>306</v>
      </c>
      <c r="N25" s="65">
        <f>J25*10+K25</f>
        <v>14</v>
      </c>
      <c r="O25" s="65">
        <v>1</v>
      </c>
      <c r="P25" s="65">
        <v>4</v>
      </c>
      <c r="Q25" s="68" t="str">
        <f>VLOOKUP(N25,[6]Matriz!$I$1:$J$25,2,FALSE)</f>
        <v>Alta</v>
      </c>
      <c r="R25" s="65" t="s">
        <v>276</v>
      </c>
      <c r="S25" s="65" t="s">
        <v>45</v>
      </c>
      <c r="T25" s="65" t="s">
        <v>46</v>
      </c>
      <c r="U25" s="85" t="s">
        <v>29</v>
      </c>
      <c r="V25" s="4" t="s">
        <v>233</v>
      </c>
      <c r="W25" s="4" t="s">
        <v>234</v>
      </c>
      <c r="X25" s="75" t="s">
        <v>277</v>
      </c>
      <c r="Y25" s="11"/>
    </row>
    <row r="26" spans="1:25" ht="164.25" customHeight="1" x14ac:dyDescent="0.35">
      <c r="A26" s="64" t="s">
        <v>73</v>
      </c>
      <c r="B26" s="64"/>
      <c r="C26" s="69" t="s">
        <v>25</v>
      </c>
      <c r="D26" s="64"/>
      <c r="E26" s="64"/>
      <c r="F26" s="64"/>
      <c r="G26" s="64"/>
      <c r="H26" s="65"/>
      <c r="I26" s="65" t="s">
        <v>74</v>
      </c>
      <c r="J26" s="84">
        <v>1</v>
      </c>
      <c r="K26" s="84">
        <v>3</v>
      </c>
      <c r="L26" s="67" t="str">
        <f>VLOOKUP(N26,[6]Matriz!$I$1:$J$25,2,FALSE)</f>
        <v>Moderada</v>
      </c>
      <c r="M26" s="65" t="s">
        <v>307</v>
      </c>
      <c r="N26" s="65">
        <f>J26*10+K26</f>
        <v>13</v>
      </c>
      <c r="O26" s="4">
        <v>1</v>
      </c>
      <c r="P26" s="4">
        <v>3</v>
      </c>
      <c r="Q26" s="89" t="s">
        <v>28</v>
      </c>
      <c r="R26" s="65" t="s">
        <v>75</v>
      </c>
      <c r="S26" s="65" t="s">
        <v>76</v>
      </c>
      <c r="T26" s="65" t="s">
        <v>77</v>
      </c>
      <c r="U26" s="10" t="s">
        <v>29</v>
      </c>
      <c r="V26" s="4" t="s">
        <v>233</v>
      </c>
      <c r="W26" s="4" t="s">
        <v>234</v>
      </c>
      <c r="X26" s="75" t="s">
        <v>277</v>
      </c>
    </row>
    <row r="27" spans="1:25" ht="15" customHeight="1" x14ac:dyDescent="0.35">
      <c r="A27" s="123" t="s">
        <v>78</v>
      </c>
      <c r="B27" s="124"/>
      <c r="C27" s="124"/>
      <c r="D27" s="124"/>
      <c r="E27" s="124"/>
      <c r="F27" s="124"/>
      <c r="G27" s="124"/>
      <c r="H27" s="124"/>
      <c r="I27" s="124"/>
      <c r="J27" s="124"/>
      <c r="K27" s="124"/>
      <c r="L27" s="124"/>
      <c r="M27" s="124"/>
      <c r="N27" s="124"/>
      <c r="O27" s="124"/>
      <c r="P27" s="124"/>
      <c r="Q27" s="124"/>
      <c r="R27" s="124"/>
      <c r="S27" s="124"/>
      <c r="T27" s="124"/>
      <c r="U27" s="124"/>
      <c r="V27" s="124"/>
      <c r="W27" s="124"/>
      <c r="X27" s="125"/>
    </row>
    <row r="28" spans="1:25" ht="30" customHeight="1" x14ac:dyDescent="0.35">
      <c r="A28" s="99" t="s">
        <v>79</v>
      </c>
      <c r="B28" s="99"/>
      <c r="C28" s="99"/>
      <c r="D28" s="99"/>
      <c r="E28" s="99"/>
      <c r="F28" s="99"/>
      <c r="G28" s="99"/>
      <c r="H28" s="99"/>
      <c r="I28" s="99"/>
      <c r="J28" s="99"/>
      <c r="K28" s="99"/>
      <c r="L28" s="99"/>
      <c r="M28" s="99"/>
      <c r="N28" s="99"/>
      <c r="O28" s="99"/>
      <c r="P28" s="99"/>
      <c r="Q28" s="99"/>
      <c r="R28" s="99"/>
      <c r="S28" s="99"/>
      <c r="T28" s="99"/>
      <c r="U28" s="99"/>
      <c r="V28" s="99"/>
      <c r="W28" s="99"/>
      <c r="X28" s="75"/>
    </row>
    <row r="29" spans="1:25" ht="84" customHeight="1" x14ac:dyDescent="0.35">
      <c r="A29" s="64" t="s">
        <v>84</v>
      </c>
      <c r="B29" s="64"/>
      <c r="C29" s="64"/>
      <c r="D29" s="64"/>
      <c r="E29" s="64"/>
      <c r="F29" s="64"/>
      <c r="G29" s="69" t="s">
        <v>25</v>
      </c>
      <c r="H29" s="65"/>
      <c r="I29" s="65" t="s">
        <v>85</v>
      </c>
      <c r="J29" s="90">
        <v>1</v>
      </c>
      <c r="K29" s="90">
        <v>4</v>
      </c>
      <c r="L29" s="67" t="str">
        <f>VLOOKUP(N29,[7]Matriz!$I$1:$J$25,2,FALSE)</f>
        <v>Alta</v>
      </c>
      <c r="M29" s="65" t="s">
        <v>86</v>
      </c>
      <c r="N29" s="65">
        <f t="shared" ref="N29:N30" si="1">J29*10+K29</f>
        <v>14</v>
      </c>
      <c r="O29" s="65">
        <v>1</v>
      </c>
      <c r="P29" s="65">
        <v>4</v>
      </c>
      <c r="Q29" s="67" t="s">
        <v>28</v>
      </c>
      <c r="R29" s="65" t="s">
        <v>82</v>
      </c>
      <c r="S29" s="65" t="s">
        <v>273</v>
      </c>
      <c r="T29" s="65" t="s">
        <v>83</v>
      </c>
      <c r="U29" s="65" t="s">
        <v>29</v>
      </c>
      <c r="V29" s="4" t="s">
        <v>233</v>
      </c>
      <c r="W29" s="4" t="s">
        <v>234</v>
      </c>
      <c r="X29" s="75" t="s">
        <v>277</v>
      </c>
    </row>
    <row r="30" spans="1:25" ht="128.25" customHeight="1" x14ac:dyDescent="0.35">
      <c r="A30" s="64" t="s">
        <v>87</v>
      </c>
      <c r="B30" s="7"/>
      <c r="C30" s="7"/>
      <c r="D30" s="7"/>
      <c r="E30" s="12" t="s">
        <v>25</v>
      </c>
      <c r="F30" s="7"/>
      <c r="G30" s="12"/>
      <c r="H30" s="7"/>
      <c r="I30" s="65" t="s">
        <v>88</v>
      </c>
      <c r="J30" s="7">
        <v>1</v>
      </c>
      <c r="K30" s="7">
        <v>5</v>
      </c>
      <c r="L30" s="67" t="str">
        <f>VLOOKUP(N30,[7]Matriz!$I$1:$J$25,2,FALSE)</f>
        <v>Alta</v>
      </c>
      <c r="M30" s="65" t="s">
        <v>278</v>
      </c>
      <c r="N30" s="65">
        <f t="shared" si="1"/>
        <v>15</v>
      </c>
      <c r="O30" s="7">
        <v>1</v>
      </c>
      <c r="P30" s="7">
        <v>4</v>
      </c>
      <c r="Q30" s="67" t="s">
        <v>28</v>
      </c>
      <c r="R30" s="65" t="s">
        <v>89</v>
      </c>
      <c r="S30" s="65" t="s">
        <v>273</v>
      </c>
      <c r="T30" s="65" t="s">
        <v>90</v>
      </c>
      <c r="U30" s="7" t="s">
        <v>29</v>
      </c>
      <c r="V30" s="4" t="s">
        <v>233</v>
      </c>
      <c r="W30" s="4" t="s">
        <v>234</v>
      </c>
      <c r="X30" s="75" t="s">
        <v>277</v>
      </c>
    </row>
    <row r="31" spans="1:25" ht="15" customHeight="1" x14ac:dyDescent="0.35">
      <c r="A31" s="120" t="s">
        <v>243</v>
      </c>
      <c r="B31" s="121"/>
      <c r="C31" s="121"/>
      <c r="D31" s="121"/>
      <c r="E31" s="121"/>
      <c r="F31" s="121"/>
      <c r="G31" s="121"/>
      <c r="H31" s="121"/>
      <c r="I31" s="121"/>
      <c r="J31" s="121"/>
      <c r="K31" s="121"/>
      <c r="L31" s="121"/>
      <c r="M31" s="121"/>
      <c r="N31" s="121"/>
      <c r="O31" s="121"/>
      <c r="P31" s="121"/>
      <c r="Q31" s="121"/>
      <c r="R31" s="121"/>
      <c r="S31" s="121"/>
      <c r="T31" s="121"/>
      <c r="U31" s="121"/>
      <c r="V31" s="121"/>
      <c r="W31" s="121"/>
      <c r="X31" s="122"/>
    </row>
    <row r="32" spans="1:25" ht="32.25" customHeight="1" x14ac:dyDescent="0.35">
      <c r="A32" s="126" t="s">
        <v>253</v>
      </c>
      <c r="B32" s="126"/>
      <c r="C32" s="126"/>
      <c r="D32" s="126"/>
      <c r="E32" s="126"/>
      <c r="F32" s="126"/>
      <c r="G32" s="126"/>
      <c r="H32" s="126"/>
      <c r="I32" s="126"/>
      <c r="J32" s="126"/>
      <c r="K32" s="126"/>
      <c r="L32" s="126"/>
      <c r="M32" s="126"/>
      <c r="N32" s="126"/>
      <c r="O32" s="126"/>
      <c r="P32" s="126"/>
      <c r="Q32" s="126"/>
      <c r="R32" s="126"/>
      <c r="S32" s="126"/>
      <c r="T32" s="126"/>
      <c r="U32" s="126"/>
      <c r="V32" s="126"/>
      <c r="W32" s="126"/>
      <c r="X32" s="75"/>
    </row>
    <row r="33" spans="1:24" ht="205.5" customHeight="1" x14ac:dyDescent="0.35">
      <c r="A33" s="64" t="s">
        <v>235</v>
      </c>
      <c r="B33" s="91"/>
      <c r="C33" s="87"/>
      <c r="D33" s="87"/>
      <c r="E33" s="91" t="s">
        <v>25</v>
      </c>
      <c r="F33" s="87"/>
      <c r="G33" s="87"/>
      <c r="H33" s="87"/>
      <c r="I33" s="65" t="s">
        <v>279</v>
      </c>
      <c r="J33" s="65">
        <v>1</v>
      </c>
      <c r="K33" s="65">
        <v>4</v>
      </c>
      <c r="L33" s="92" t="s">
        <v>28</v>
      </c>
      <c r="M33" s="65" t="s">
        <v>280</v>
      </c>
      <c r="N33" s="87"/>
      <c r="O33" s="87">
        <v>1</v>
      </c>
      <c r="P33" s="87">
        <v>4</v>
      </c>
      <c r="Q33" s="67" t="s">
        <v>28</v>
      </c>
      <c r="R33" s="65" t="s">
        <v>89</v>
      </c>
      <c r="S33" s="65" t="s">
        <v>281</v>
      </c>
      <c r="T33" s="65" t="s">
        <v>92</v>
      </c>
      <c r="U33" s="7" t="s">
        <v>29</v>
      </c>
      <c r="V33" s="4" t="s">
        <v>233</v>
      </c>
      <c r="W33" s="4" t="s">
        <v>234</v>
      </c>
      <c r="X33" s="75" t="s">
        <v>277</v>
      </c>
    </row>
    <row r="34" spans="1:24" ht="98" x14ac:dyDescent="0.35">
      <c r="A34" s="64" t="s">
        <v>246</v>
      </c>
      <c r="B34" s="64"/>
      <c r="C34" s="64"/>
      <c r="D34" s="64"/>
      <c r="E34" s="64"/>
      <c r="F34" s="64"/>
      <c r="G34" s="69" t="s">
        <v>25</v>
      </c>
      <c r="H34" s="65"/>
      <c r="I34" s="65" t="s">
        <v>282</v>
      </c>
      <c r="J34" s="84">
        <v>1</v>
      </c>
      <c r="K34" s="84">
        <v>3</v>
      </c>
      <c r="L34" s="67" t="str">
        <f>VLOOKUP(N34,[8]Matriz!$I$1:$J$25,2,FALSE)</f>
        <v>Moderada</v>
      </c>
      <c r="M34" s="65" t="s">
        <v>95</v>
      </c>
      <c r="N34" s="65">
        <f t="shared" ref="N34" si="2">J34*10+K34</f>
        <v>13</v>
      </c>
      <c r="O34" s="65">
        <v>1</v>
      </c>
      <c r="P34" s="65">
        <v>3</v>
      </c>
      <c r="Q34" s="93" t="s">
        <v>32</v>
      </c>
      <c r="R34" s="65" t="s">
        <v>93</v>
      </c>
      <c r="S34" s="65" t="s">
        <v>94</v>
      </c>
      <c r="T34" s="65" t="s">
        <v>96</v>
      </c>
      <c r="U34" s="64" t="s">
        <v>34</v>
      </c>
      <c r="V34" s="4" t="s">
        <v>233</v>
      </c>
      <c r="W34" s="4" t="s">
        <v>234</v>
      </c>
      <c r="X34" s="75" t="s">
        <v>283</v>
      </c>
    </row>
    <row r="35" spans="1:24" ht="15" customHeight="1" x14ac:dyDescent="0.35">
      <c r="A35" s="117" t="s">
        <v>97</v>
      </c>
      <c r="B35" s="118"/>
      <c r="C35" s="118"/>
      <c r="D35" s="118"/>
      <c r="E35" s="118"/>
      <c r="F35" s="118"/>
      <c r="G35" s="118"/>
      <c r="H35" s="118"/>
      <c r="I35" s="118"/>
      <c r="J35" s="118"/>
      <c r="K35" s="118"/>
      <c r="L35" s="118"/>
      <c r="M35" s="118"/>
      <c r="N35" s="118"/>
      <c r="O35" s="118"/>
      <c r="P35" s="118"/>
      <c r="Q35" s="118"/>
      <c r="R35" s="118"/>
      <c r="S35" s="118"/>
      <c r="T35" s="118"/>
      <c r="U35" s="118"/>
      <c r="V35" s="118"/>
      <c r="W35" s="118"/>
      <c r="X35" s="119"/>
    </row>
    <row r="36" spans="1:24" x14ac:dyDescent="0.35">
      <c r="A36" s="126" t="s">
        <v>254</v>
      </c>
      <c r="B36" s="126"/>
      <c r="C36" s="126"/>
      <c r="D36" s="126"/>
      <c r="E36" s="126"/>
      <c r="F36" s="126"/>
      <c r="G36" s="126"/>
      <c r="H36" s="126"/>
      <c r="I36" s="126"/>
      <c r="J36" s="126"/>
      <c r="K36" s="126"/>
      <c r="L36" s="126"/>
      <c r="M36" s="126"/>
      <c r="N36" s="126"/>
      <c r="O36" s="126"/>
      <c r="P36" s="126"/>
      <c r="Q36" s="126"/>
      <c r="R36" s="126"/>
      <c r="S36" s="126"/>
      <c r="T36" s="126"/>
      <c r="U36" s="126"/>
      <c r="V36" s="126"/>
      <c r="W36" s="126"/>
      <c r="X36" s="75"/>
    </row>
    <row r="37" spans="1:24" ht="185.25" customHeight="1" x14ac:dyDescent="0.35">
      <c r="A37" s="2" t="s">
        <v>98</v>
      </c>
      <c r="B37" s="2"/>
      <c r="C37" s="2"/>
      <c r="D37" s="2" t="s">
        <v>25</v>
      </c>
      <c r="E37" s="2"/>
      <c r="F37" s="2"/>
      <c r="G37" s="2"/>
      <c r="H37" s="3"/>
      <c r="I37" s="3" t="s">
        <v>99</v>
      </c>
      <c r="J37" s="8">
        <v>1</v>
      </c>
      <c r="K37" s="8">
        <v>3</v>
      </c>
      <c r="L37" s="9" t="str">
        <f>VLOOKUP(N37,[9]Matriz!$I$1:$J$25,2,FALSE)</f>
        <v>Moderada</v>
      </c>
      <c r="M37" s="3" t="s">
        <v>100</v>
      </c>
      <c r="N37" s="3">
        <f>J37*10+K37</f>
        <v>13</v>
      </c>
      <c r="O37" s="3">
        <v>1</v>
      </c>
      <c r="P37" s="3">
        <v>3</v>
      </c>
      <c r="Q37" s="9" t="s">
        <v>32</v>
      </c>
      <c r="R37" s="3" t="s">
        <v>101</v>
      </c>
      <c r="S37" s="3" t="s">
        <v>273</v>
      </c>
      <c r="T37" s="3" t="s">
        <v>102</v>
      </c>
      <c r="U37" s="3" t="s">
        <v>29</v>
      </c>
      <c r="V37" s="74" t="s">
        <v>233</v>
      </c>
      <c r="W37" s="74" t="s">
        <v>234</v>
      </c>
      <c r="X37" s="75" t="s">
        <v>277</v>
      </c>
    </row>
    <row r="38" spans="1:24" ht="162.5" x14ac:dyDescent="0.35">
      <c r="A38" s="2" t="s">
        <v>104</v>
      </c>
      <c r="B38" s="2"/>
      <c r="C38" s="2"/>
      <c r="D38" s="2" t="s">
        <v>25</v>
      </c>
      <c r="E38" s="2"/>
      <c r="F38" s="2"/>
      <c r="G38" s="2"/>
      <c r="H38" s="3"/>
      <c r="I38" s="3" t="s">
        <v>284</v>
      </c>
      <c r="J38" s="8">
        <v>1</v>
      </c>
      <c r="K38" s="8">
        <v>3</v>
      </c>
      <c r="L38" s="9" t="str">
        <f>VLOOKUP(N38,[9]Matriz!$I$1:$J$25,2,FALSE)</f>
        <v>Moderada</v>
      </c>
      <c r="M38" s="3" t="s">
        <v>285</v>
      </c>
      <c r="N38" s="3">
        <f>J38*10+K38</f>
        <v>13</v>
      </c>
      <c r="O38" s="3">
        <v>1</v>
      </c>
      <c r="P38" s="3">
        <v>2</v>
      </c>
      <c r="Q38" s="9" t="s">
        <v>26</v>
      </c>
      <c r="R38" s="3" t="s">
        <v>103</v>
      </c>
      <c r="S38" s="3" t="s">
        <v>273</v>
      </c>
      <c r="T38" s="3" t="s">
        <v>105</v>
      </c>
      <c r="U38" s="3" t="s">
        <v>29</v>
      </c>
      <c r="V38" s="74" t="s">
        <v>233</v>
      </c>
      <c r="W38" s="74" t="s">
        <v>234</v>
      </c>
      <c r="X38" s="75" t="s">
        <v>277</v>
      </c>
    </row>
    <row r="39" spans="1:24" ht="15" customHeight="1" x14ac:dyDescent="0.35">
      <c r="A39" s="114" t="s">
        <v>106</v>
      </c>
      <c r="B39" s="115"/>
      <c r="C39" s="115"/>
      <c r="D39" s="115"/>
      <c r="E39" s="115"/>
      <c r="F39" s="115"/>
      <c r="G39" s="115"/>
      <c r="H39" s="115"/>
      <c r="I39" s="115"/>
      <c r="J39" s="115"/>
      <c r="K39" s="115"/>
      <c r="L39" s="115"/>
      <c r="M39" s="115"/>
      <c r="N39" s="115"/>
      <c r="O39" s="115"/>
      <c r="P39" s="115"/>
      <c r="Q39" s="115"/>
      <c r="R39" s="115"/>
      <c r="S39" s="115"/>
      <c r="T39" s="115"/>
      <c r="U39" s="115"/>
      <c r="V39" s="115"/>
      <c r="W39" s="115"/>
      <c r="X39" s="116"/>
    </row>
    <row r="40" spans="1:24" ht="36" customHeight="1" x14ac:dyDescent="0.35">
      <c r="A40" s="99" t="s">
        <v>107</v>
      </c>
      <c r="B40" s="99"/>
      <c r="C40" s="99"/>
      <c r="D40" s="99"/>
      <c r="E40" s="99"/>
      <c r="F40" s="99"/>
      <c r="G40" s="99"/>
      <c r="H40" s="99"/>
      <c r="I40" s="99"/>
      <c r="J40" s="99"/>
      <c r="K40" s="99"/>
      <c r="L40" s="99"/>
      <c r="M40" s="99"/>
      <c r="N40" s="99"/>
      <c r="O40" s="99"/>
      <c r="P40" s="99"/>
      <c r="Q40" s="99"/>
      <c r="R40" s="99"/>
      <c r="S40" s="99"/>
      <c r="T40" s="99"/>
      <c r="U40" s="99"/>
      <c r="V40" s="99"/>
      <c r="W40" s="99"/>
      <c r="X40" s="75"/>
    </row>
    <row r="41" spans="1:24" ht="56.25" customHeight="1" x14ac:dyDescent="0.35">
      <c r="A41" s="2" t="s">
        <v>269</v>
      </c>
      <c r="B41" s="72"/>
      <c r="C41" s="72"/>
      <c r="D41" s="72"/>
      <c r="E41" s="96" t="s">
        <v>25</v>
      </c>
      <c r="F41" s="72"/>
      <c r="G41" s="72"/>
      <c r="H41" s="72"/>
      <c r="I41" s="3" t="s">
        <v>270</v>
      </c>
      <c r="J41" s="8">
        <v>1</v>
      </c>
      <c r="K41" s="8">
        <v>4</v>
      </c>
      <c r="L41" s="98" t="s">
        <v>258</v>
      </c>
      <c r="M41" s="72" t="s">
        <v>271</v>
      </c>
      <c r="N41" s="72"/>
      <c r="O41" s="3">
        <v>1</v>
      </c>
      <c r="P41" s="3">
        <v>3</v>
      </c>
      <c r="Q41" s="9" t="s">
        <v>32</v>
      </c>
      <c r="R41" s="3" t="s">
        <v>82</v>
      </c>
      <c r="S41" s="3" t="s">
        <v>273</v>
      </c>
      <c r="T41" s="72"/>
      <c r="U41" s="3" t="s">
        <v>38</v>
      </c>
      <c r="V41" s="74" t="s">
        <v>233</v>
      </c>
      <c r="W41" s="74" t="s">
        <v>234</v>
      </c>
      <c r="X41" s="75" t="s">
        <v>272</v>
      </c>
    </row>
    <row r="42" spans="1:24" ht="144" customHeight="1" x14ac:dyDescent="0.35">
      <c r="A42" s="2" t="s">
        <v>109</v>
      </c>
      <c r="B42" s="2"/>
      <c r="C42" s="2" t="s">
        <v>25</v>
      </c>
      <c r="D42" s="2"/>
      <c r="E42" s="2"/>
      <c r="F42" s="2"/>
      <c r="G42" s="2"/>
      <c r="H42" s="3"/>
      <c r="I42" s="3" t="s">
        <v>110</v>
      </c>
      <c r="J42" s="8">
        <v>1</v>
      </c>
      <c r="K42" s="8">
        <v>4</v>
      </c>
      <c r="L42" s="97" t="str">
        <f>VLOOKUP(N42,[10]Matriz!$I$1:$J$25,2,FALSE)</f>
        <v>Alta</v>
      </c>
      <c r="M42" s="3" t="s">
        <v>111</v>
      </c>
      <c r="N42" s="3">
        <f>J42*10+K42</f>
        <v>14</v>
      </c>
      <c r="O42" s="3">
        <v>1</v>
      </c>
      <c r="P42" s="3">
        <v>3</v>
      </c>
      <c r="Q42" s="9" t="s">
        <v>32</v>
      </c>
      <c r="R42" s="3" t="s">
        <v>82</v>
      </c>
      <c r="S42" s="3" t="s">
        <v>273</v>
      </c>
      <c r="T42" s="3" t="s">
        <v>112</v>
      </c>
      <c r="U42" s="3" t="s">
        <v>29</v>
      </c>
      <c r="V42" s="74" t="s">
        <v>233</v>
      </c>
      <c r="W42" s="74" t="s">
        <v>234</v>
      </c>
      <c r="X42" s="75" t="s">
        <v>277</v>
      </c>
    </row>
    <row r="43" spans="1:24" x14ac:dyDescent="0.35">
      <c r="A43" s="105" t="s">
        <v>113</v>
      </c>
      <c r="B43" s="106"/>
      <c r="C43" s="106"/>
      <c r="D43" s="106"/>
      <c r="E43" s="106"/>
      <c r="F43" s="106"/>
      <c r="G43" s="106"/>
      <c r="H43" s="106"/>
      <c r="I43" s="106"/>
      <c r="J43" s="106"/>
      <c r="K43" s="106"/>
      <c r="L43" s="106"/>
      <c r="M43" s="106"/>
      <c r="N43" s="106"/>
      <c r="O43" s="106"/>
      <c r="P43" s="106"/>
      <c r="Q43" s="106"/>
      <c r="R43" s="106"/>
      <c r="S43" s="106"/>
      <c r="T43" s="106"/>
      <c r="U43" s="106"/>
      <c r="V43" s="106"/>
      <c r="W43" s="106"/>
      <c r="X43" s="107"/>
    </row>
    <row r="44" spans="1:24" ht="18.75" customHeight="1" x14ac:dyDescent="0.35">
      <c r="A44" s="99" t="s">
        <v>114</v>
      </c>
      <c r="B44" s="99"/>
      <c r="C44" s="99"/>
      <c r="D44" s="99"/>
      <c r="E44" s="99"/>
      <c r="F44" s="99"/>
      <c r="G44" s="99"/>
      <c r="H44" s="99"/>
      <c r="I44" s="99"/>
      <c r="J44" s="99"/>
      <c r="K44" s="99"/>
      <c r="L44" s="99"/>
      <c r="M44" s="99"/>
      <c r="N44" s="99"/>
      <c r="O44" s="99"/>
      <c r="P44" s="99"/>
      <c r="Q44" s="99"/>
      <c r="R44" s="99"/>
      <c r="S44" s="99"/>
      <c r="T44" s="99"/>
      <c r="U44" s="99"/>
      <c r="V44" s="99"/>
      <c r="W44" s="99"/>
      <c r="X44" s="75"/>
    </row>
    <row r="45" spans="1:24" ht="141.75" customHeight="1" x14ac:dyDescent="0.35">
      <c r="A45" s="2" t="s">
        <v>66</v>
      </c>
      <c r="B45" s="2"/>
      <c r="C45" s="2" t="s">
        <v>41</v>
      </c>
      <c r="D45" s="2"/>
      <c r="E45" s="2"/>
      <c r="F45" s="2"/>
      <c r="G45" s="2"/>
      <c r="H45" s="3"/>
      <c r="I45" s="3" t="s">
        <v>286</v>
      </c>
      <c r="J45" s="13">
        <v>3</v>
      </c>
      <c r="K45" s="13">
        <v>4</v>
      </c>
      <c r="L45" s="9" t="str">
        <f>VLOOKUP(N45,[11]Matriz!$I$1:$J$25,2,FALSE)</f>
        <v>Extrema</v>
      </c>
      <c r="M45" s="3" t="s">
        <v>287</v>
      </c>
      <c r="N45" s="3">
        <f>J45*10+K45</f>
        <v>34</v>
      </c>
      <c r="O45" s="3">
        <v>4</v>
      </c>
      <c r="P45" s="3">
        <v>3</v>
      </c>
      <c r="Q45" s="14" t="s">
        <v>28</v>
      </c>
      <c r="R45" s="3" t="s">
        <v>115</v>
      </c>
      <c r="S45" s="3" t="s">
        <v>288</v>
      </c>
      <c r="T45" s="3" t="s">
        <v>119</v>
      </c>
      <c r="U45" s="71" t="s">
        <v>116</v>
      </c>
      <c r="V45" s="74" t="s">
        <v>233</v>
      </c>
      <c r="W45" s="74" t="s">
        <v>234</v>
      </c>
      <c r="X45" s="75" t="s">
        <v>277</v>
      </c>
    </row>
    <row r="46" spans="1:24" ht="112.5" customHeight="1" x14ac:dyDescent="0.35">
      <c r="A46" s="2" t="s">
        <v>52</v>
      </c>
      <c r="B46" s="2"/>
      <c r="C46" s="2"/>
      <c r="D46" s="2"/>
      <c r="E46" s="2"/>
      <c r="F46" s="2"/>
      <c r="G46" s="2" t="s">
        <v>25</v>
      </c>
      <c r="H46" s="3"/>
      <c r="I46" s="80" t="s">
        <v>118</v>
      </c>
      <c r="J46" s="13">
        <v>3</v>
      </c>
      <c r="K46" s="13">
        <v>3</v>
      </c>
      <c r="L46" s="9" t="str">
        <f>VLOOKUP(N46,[11]Matriz!$I$1:$J$25,2,FALSE)</f>
        <v>Alta</v>
      </c>
      <c r="M46" s="3" t="s">
        <v>95</v>
      </c>
      <c r="N46" s="3">
        <f>J46*10+K46</f>
        <v>33</v>
      </c>
      <c r="O46" s="3">
        <v>1</v>
      </c>
      <c r="P46" s="3">
        <v>3</v>
      </c>
      <c r="Q46" s="81" t="s">
        <v>32</v>
      </c>
      <c r="R46" s="3" t="s">
        <v>93</v>
      </c>
      <c r="S46" s="3" t="s">
        <v>289</v>
      </c>
      <c r="T46" s="3" t="s">
        <v>96</v>
      </c>
      <c r="U46" s="2" t="s">
        <v>117</v>
      </c>
      <c r="V46" s="74" t="s">
        <v>233</v>
      </c>
      <c r="W46" s="74" t="s">
        <v>234</v>
      </c>
      <c r="X46" s="75" t="s">
        <v>290</v>
      </c>
    </row>
    <row r="47" spans="1:24" ht="15.75" customHeight="1" x14ac:dyDescent="0.35">
      <c r="A47" s="104" t="s">
        <v>120</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row>
    <row r="48" spans="1:24" ht="21.75" customHeight="1" x14ac:dyDescent="0.35">
      <c r="A48" s="102" t="s">
        <v>121</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row>
    <row r="49" spans="1:24" ht="300" x14ac:dyDescent="0.35">
      <c r="A49" s="2" t="s">
        <v>122</v>
      </c>
      <c r="B49" s="2"/>
      <c r="C49" s="2" t="s">
        <v>25</v>
      </c>
      <c r="D49" s="2"/>
      <c r="E49" s="2"/>
      <c r="F49" s="2"/>
      <c r="G49" s="2"/>
      <c r="H49" s="3"/>
      <c r="I49" s="3" t="s">
        <v>123</v>
      </c>
      <c r="J49" s="8">
        <v>2</v>
      </c>
      <c r="K49" s="8">
        <v>3</v>
      </c>
      <c r="L49" s="9" t="str">
        <f>VLOOKUP(N49,[12]Matriz!$I$1:$J$25,2,FALSE)</f>
        <v>Moderada</v>
      </c>
      <c r="M49" s="3" t="s">
        <v>291</v>
      </c>
      <c r="N49" s="3">
        <f>J49*10+K49</f>
        <v>23</v>
      </c>
      <c r="O49" s="3">
        <v>1</v>
      </c>
      <c r="P49" s="3">
        <v>3</v>
      </c>
      <c r="Q49" s="9" t="s">
        <v>32</v>
      </c>
      <c r="R49" s="3" t="s">
        <v>124</v>
      </c>
      <c r="S49" s="3" t="s">
        <v>273</v>
      </c>
      <c r="T49" s="3" t="s">
        <v>292</v>
      </c>
      <c r="U49" s="2" t="s">
        <v>29</v>
      </c>
      <c r="V49" s="74" t="s">
        <v>233</v>
      </c>
      <c r="W49" s="74" t="s">
        <v>234</v>
      </c>
      <c r="X49" s="75" t="s">
        <v>277</v>
      </c>
    </row>
    <row r="50" spans="1:24" ht="158.25" customHeight="1" x14ac:dyDescent="0.35">
      <c r="A50" s="2" t="s">
        <v>125</v>
      </c>
      <c r="B50" s="2"/>
      <c r="C50" s="2" t="s">
        <v>25</v>
      </c>
      <c r="D50" s="2"/>
      <c r="E50" s="2"/>
      <c r="F50" s="2"/>
      <c r="G50" s="2"/>
      <c r="H50" s="3"/>
      <c r="I50" s="3" t="s">
        <v>293</v>
      </c>
      <c r="J50" s="8">
        <v>2</v>
      </c>
      <c r="K50" s="8">
        <v>3</v>
      </c>
      <c r="L50" s="9" t="str">
        <f>VLOOKUP(N50,[12]Matriz!$I$1:$J$25,2,FALSE)</f>
        <v>Moderada</v>
      </c>
      <c r="M50" s="3" t="s">
        <v>126</v>
      </c>
      <c r="N50" s="3">
        <f>J50*10+K50</f>
        <v>23</v>
      </c>
      <c r="O50" s="3">
        <v>2</v>
      </c>
      <c r="P50" s="3">
        <v>3</v>
      </c>
      <c r="Q50" s="9" t="s">
        <v>32</v>
      </c>
      <c r="R50" s="3" t="s">
        <v>82</v>
      </c>
      <c r="S50" s="3" t="s">
        <v>81</v>
      </c>
      <c r="T50" s="3" t="s">
        <v>294</v>
      </c>
      <c r="U50" s="2" t="s">
        <v>29</v>
      </c>
      <c r="V50" s="74" t="s">
        <v>233</v>
      </c>
      <c r="W50" s="74" t="s">
        <v>234</v>
      </c>
      <c r="X50" s="75" t="s">
        <v>277</v>
      </c>
    </row>
    <row r="51" spans="1:24" ht="15.75" customHeight="1" x14ac:dyDescent="0.35">
      <c r="A51" s="103" t="s">
        <v>143</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row>
    <row r="52" spans="1:24" ht="18.75" customHeight="1" x14ac:dyDescent="0.35">
      <c r="A52" s="102" t="s">
        <v>127</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row>
    <row r="53" spans="1:24" ht="108.75" customHeight="1" x14ac:dyDescent="0.35">
      <c r="A53" s="64" t="s">
        <v>128</v>
      </c>
      <c r="B53" s="64"/>
      <c r="C53" s="64"/>
      <c r="D53" s="64"/>
      <c r="E53" s="64"/>
      <c r="F53" s="64"/>
      <c r="G53" s="64"/>
      <c r="H53" s="64" t="s">
        <v>25</v>
      </c>
      <c r="I53" s="65" t="s">
        <v>295</v>
      </c>
      <c r="J53" s="82">
        <v>2</v>
      </c>
      <c r="K53" s="82">
        <v>4</v>
      </c>
      <c r="L53" s="67" t="str">
        <f>VLOOKUP(N53,[13]Matriz!$I$1:$J$25,2,FALSE)</f>
        <v>Alta</v>
      </c>
      <c r="M53" s="65" t="s">
        <v>129</v>
      </c>
      <c r="N53" s="65">
        <f>J53*10+K53</f>
        <v>24</v>
      </c>
      <c r="O53" s="65">
        <v>1</v>
      </c>
      <c r="P53" s="65">
        <v>4</v>
      </c>
      <c r="Q53" s="67" t="s">
        <v>28</v>
      </c>
      <c r="R53" s="65" t="s">
        <v>108</v>
      </c>
      <c r="S53" s="65" t="s">
        <v>81</v>
      </c>
      <c r="T53" s="65" t="s">
        <v>130</v>
      </c>
      <c r="U53" s="65" t="s">
        <v>131</v>
      </c>
      <c r="V53" s="4" t="s">
        <v>233</v>
      </c>
      <c r="W53" s="4" t="s">
        <v>234</v>
      </c>
      <c r="X53" s="75" t="s">
        <v>296</v>
      </c>
    </row>
    <row r="54" spans="1:24" ht="119.25" customHeight="1" x14ac:dyDescent="0.35">
      <c r="A54" s="64" t="s">
        <v>297</v>
      </c>
      <c r="B54" s="64"/>
      <c r="C54" s="64" t="s">
        <v>25</v>
      </c>
      <c r="D54" s="64"/>
      <c r="E54" s="64"/>
      <c r="F54" s="64"/>
      <c r="G54" s="64"/>
      <c r="H54" s="65"/>
      <c r="I54" s="65" t="s">
        <v>132</v>
      </c>
      <c r="J54" s="82">
        <v>2</v>
      </c>
      <c r="K54" s="82">
        <v>4</v>
      </c>
      <c r="L54" s="67" t="str">
        <f>VLOOKUP(N54,[13]Matriz!$I$1:$J$25,2,FALSE)</f>
        <v>Alta</v>
      </c>
      <c r="M54" s="65" t="s">
        <v>298</v>
      </c>
      <c r="N54" s="65">
        <f>J54*10+K54</f>
        <v>24</v>
      </c>
      <c r="O54" s="65">
        <v>1</v>
      </c>
      <c r="P54" s="65">
        <v>4</v>
      </c>
      <c r="Q54" s="67" t="s">
        <v>28</v>
      </c>
      <c r="R54" s="65" t="s">
        <v>82</v>
      </c>
      <c r="S54" s="65" t="s">
        <v>81</v>
      </c>
      <c r="T54" s="65" t="s">
        <v>299</v>
      </c>
      <c r="U54" s="65" t="s">
        <v>133</v>
      </c>
      <c r="V54" s="4" t="s">
        <v>233</v>
      </c>
      <c r="W54" s="4" t="s">
        <v>234</v>
      </c>
      <c r="X54" s="75" t="s">
        <v>300</v>
      </c>
    </row>
    <row r="55" spans="1:24" ht="165.75" customHeight="1" x14ac:dyDescent="0.35">
      <c r="A55" s="64" t="s">
        <v>134</v>
      </c>
      <c r="B55" s="64"/>
      <c r="C55" s="64"/>
      <c r="D55" s="64"/>
      <c r="E55" s="69" t="s">
        <v>25</v>
      </c>
      <c r="F55" s="64"/>
      <c r="G55" s="64"/>
      <c r="H55" s="65"/>
      <c r="I55" s="65" t="s">
        <v>135</v>
      </c>
      <c r="J55" s="82">
        <v>2</v>
      </c>
      <c r="K55" s="82">
        <v>4</v>
      </c>
      <c r="L55" s="67" t="str">
        <f>VLOOKUP(N55,[13]Matriz!$I$1:$J$25,2,FALSE)</f>
        <v>Alta</v>
      </c>
      <c r="M55" s="65" t="s">
        <v>136</v>
      </c>
      <c r="N55" s="65">
        <f>J55*10+K55</f>
        <v>24</v>
      </c>
      <c r="O55" s="65">
        <v>1</v>
      </c>
      <c r="P55" s="65">
        <v>4</v>
      </c>
      <c r="Q55" s="67" t="s">
        <v>28</v>
      </c>
      <c r="R55" s="65" t="s">
        <v>82</v>
      </c>
      <c r="S55" s="65" t="s">
        <v>81</v>
      </c>
      <c r="T55" s="65" t="s">
        <v>137</v>
      </c>
      <c r="U55" s="65" t="s">
        <v>301</v>
      </c>
      <c r="V55" s="4" t="s">
        <v>233</v>
      </c>
      <c r="W55" s="4" t="s">
        <v>234</v>
      </c>
      <c r="X55" s="75" t="s">
        <v>300</v>
      </c>
    </row>
    <row r="56" spans="1:24" ht="15.75" customHeight="1" x14ac:dyDescent="0.35">
      <c r="A56" s="101" t="s">
        <v>138</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row>
    <row r="57" spans="1:24" ht="32.25" customHeight="1" x14ac:dyDescent="0.35">
      <c r="A57" s="100" t="s">
        <v>255</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row>
    <row r="58" spans="1:24" ht="95.25" customHeight="1" x14ac:dyDescent="0.35">
      <c r="A58" s="64" t="s">
        <v>302</v>
      </c>
      <c r="B58" s="64"/>
      <c r="C58" s="64" t="s">
        <v>25</v>
      </c>
      <c r="D58" s="64"/>
      <c r="E58" s="64"/>
      <c r="F58" s="64"/>
      <c r="G58" s="64"/>
      <c r="H58" s="65"/>
      <c r="I58" s="65" t="s">
        <v>139</v>
      </c>
      <c r="J58" s="82">
        <v>2</v>
      </c>
      <c r="K58" s="82">
        <v>2</v>
      </c>
      <c r="L58" s="67" t="str">
        <f>VLOOKUP(N58,[14]Matriz!$I$1:$J$25,2,FALSE)</f>
        <v>Baja</v>
      </c>
      <c r="M58" s="65" t="s">
        <v>140</v>
      </c>
      <c r="N58" s="65">
        <f>J58*10+K58</f>
        <v>22</v>
      </c>
      <c r="O58" s="65">
        <v>3</v>
      </c>
      <c r="P58" s="65">
        <v>2</v>
      </c>
      <c r="Q58" s="67" t="s">
        <v>32</v>
      </c>
      <c r="R58" s="65" t="s">
        <v>82</v>
      </c>
      <c r="S58" s="65" t="s">
        <v>81</v>
      </c>
      <c r="T58" s="65" t="s">
        <v>141</v>
      </c>
      <c r="U58" s="65" t="s">
        <v>133</v>
      </c>
      <c r="V58" s="4" t="s">
        <v>233</v>
      </c>
      <c r="W58" s="4" t="s">
        <v>234</v>
      </c>
      <c r="X58" s="75" t="s">
        <v>303</v>
      </c>
    </row>
    <row r="59" spans="1:24" ht="103.5" customHeight="1" x14ac:dyDescent="0.35">
      <c r="A59" s="64" t="s">
        <v>256</v>
      </c>
      <c r="B59" s="4"/>
      <c r="C59" s="4"/>
      <c r="D59" s="4"/>
      <c r="E59" s="64" t="s">
        <v>25</v>
      </c>
      <c r="F59" s="4"/>
      <c r="G59" s="4"/>
      <c r="H59" s="4"/>
      <c r="I59" s="65" t="s">
        <v>257</v>
      </c>
      <c r="J59" s="4">
        <v>1</v>
      </c>
      <c r="K59" s="4">
        <v>5</v>
      </c>
      <c r="L59" s="94" t="s">
        <v>258</v>
      </c>
      <c r="M59" s="65" t="s">
        <v>304</v>
      </c>
      <c r="N59" s="4"/>
      <c r="O59" s="4">
        <v>1</v>
      </c>
      <c r="P59" s="4">
        <v>4</v>
      </c>
      <c r="Q59" s="94" t="s">
        <v>258</v>
      </c>
      <c r="R59" s="4" t="s">
        <v>261</v>
      </c>
      <c r="S59" s="75" t="s">
        <v>260</v>
      </c>
      <c r="T59" s="65" t="s">
        <v>259</v>
      </c>
      <c r="U59" s="4" t="s">
        <v>38</v>
      </c>
      <c r="V59" s="4" t="s">
        <v>262</v>
      </c>
      <c r="W59" s="4" t="s">
        <v>263</v>
      </c>
      <c r="X59" s="75" t="s">
        <v>305</v>
      </c>
    </row>
  </sheetData>
  <mergeCells count="49">
    <mergeCell ref="A23:X23"/>
    <mergeCell ref="A24:X24"/>
    <mergeCell ref="A11:X11"/>
    <mergeCell ref="X5:X6"/>
    <mergeCell ref="Y5:Y6"/>
    <mergeCell ref="A7:X7"/>
    <mergeCell ref="A8:X8"/>
    <mergeCell ref="Q5:Q6"/>
    <mergeCell ref="O5:P5"/>
    <mergeCell ref="J5:K5"/>
    <mergeCell ref="L5:L6"/>
    <mergeCell ref="M5:M6"/>
    <mergeCell ref="A5:A6"/>
    <mergeCell ref="B5:H5"/>
    <mergeCell ref="R5:R6"/>
    <mergeCell ref="S5:S6"/>
    <mergeCell ref="T5:T6"/>
    <mergeCell ref="U5:U6"/>
    <mergeCell ref="V5:V6"/>
    <mergeCell ref="W5:W6"/>
    <mergeCell ref="A1:A4"/>
    <mergeCell ref="I5:I6"/>
    <mergeCell ref="U1:X1"/>
    <mergeCell ref="U2:X2"/>
    <mergeCell ref="U3:X3"/>
    <mergeCell ref="U4:X4"/>
    <mergeCell ref="B1:T2"/>
    <mergeCell ref="B3:T4"/>
    <mergeCell ref="A39:X39"/>
    <mergeCell ref="A35:X35"/>
    <mergeCell ref="A31:X31"/>
    <mergeCell ref="A27:X27"/>
    <mergeCell ref="A28:W28"/>
    <mergeCell ref="A32:W32"/>
    <mergeCell ref="A36:W36"/>
    <mergeCell ref="A15:X15"/>
    <mergeCell ref="A16:X16"/>
    <mergeCell ref="A19:X19"/>
    <mergeCell ref="A20:X20"/>
    <mergeCell ref="A12:X12"/>
    <mergeCell ref="A40:W40"/>
    <mergeCell ref="A57:X57"/>
    <mergeCell ref="A56:X56"/>
    <mergeCell ref="A52:X52"/>
    <mergeCell ref="A51:X51"/>
    <mergeCell ref="A48:X48"/>
    <mergeCell ref="A44:W44"/>
    <mergeCell ref="A47:X47"/>
    <mergeCell ref="A43:X43"/>
  </mergeCells>
  <conditionalFormatting sqref="A17 N46:Q46">
    <cfRule type="expression" dxfId="195" priority="384" stopIfTrue="1">
      <formula>#REF!="REMOTO"</formula>
    </cfRule>
    <cfRule type="expression" dxfId="194" priority="383" stopIfTrue="1">
      <formula>#REF!="CASUALIDAD"</formula>
    </cfRule>
    <cfRule type="expression" dxfId="193" priority="382" stopIfTrue="1">
      <formula>#REF!="FRECUENTE"</formula>
    </cfRule>
  </conditionalFormatting>
  <conditionalFormatting sqref="A18">
    <cfRule type="expression" dxfId="192" priority="381" stopIfTrue="1">
      <formula>#REF!="REMOTO"</formula>
    </cfRule>
    <cfRule type="expression" dxfId="191" priority="380" stopIfTrue="1">
      <formula>#REF!="CASUALIDAD"</formula>
    </cfRule>
    <cfRule type="expression" dxfId="190" priority="379" stopIfTrue="1">
      <formula>#REF!="FRECUENTE"</formula>
    </cfRule>
  </conditionalFormatting>
  <conditionalFormatting sqref="A22">
    <cfRule type="expression" dxfId="189" priority="357" stopIfTrue="1">
      <formula>#REF!="FRECUENTE"</formula>
    </cfRule>
  </conditionalFormatting>
  <conditionalFormatting sqref="A30">
    <cfRule type="expression" dxfId="188" priority="229" stopIfTrue="1">
      <formula>#REF!="CASUALIDAD"</formula>
    </cfRule>
  </conditionalFormatting>
  <conditionalFormatting sqref="A33">
    <cfRule type="expression" dxfId="187" priority="92" stopIfTrue="1">
      <formula>#REF!="FRECUENTE"</formula>
    </cfRule>
    <cfRule type="expression" dxfId="186" priority="93" stopIfTrue="1">
      <formula>#REF!="CASUALIDAD"</formula>
    </cfRule>
    <cfRule type="expression" dxfId="185" priority="94" stopIfTrue="1">
      <formula>#REF!="REMOTO"</formula>
    </cfRule>
  </conditionalFormatting>
  <conditionalFormatting sqref="A41">
    <cfRule type="expression" dxfId="184" priority="37" stopIfTrue="1">
      <formula>#REF!="FRECUENTE"</formula>
    </cfRule>
    <cfRule type="expression" dxfId="183" priority="38" stopIfTrue="1">
      <formula>#REF!="CASUALIDAD"</formula>
    </cfRule>
    <cfRule type="expression" dxfId="182" priority="39" stopIfTrue="1">
      <formula>#REF!="REMOTO"</formula>
    </cfRule>
  </conditionalFormatting>
  <conditionalFormatting sqref="A59">
    <cfRule type="expression" dxfId="181" priority="71" stopIfTrue="1">
      <formula>#REF!="REMOTO"</formula>
    </cfRule>
    <cfRule type="expression" dxfId="180" priority="70" stopIfTrue="1">
      <formula>#REF!="CASUALIDAD"</formula>
    </cfRule>
    <cfRule type="expression" dxfId="179" priority="69" stopIfTrue="1">
      <formula>#REF!="FRECUENTE"</formula>
    </cfRule>
  </conditionalFormatting>
  <conditionalFormatting sqref="A14:H14 M14">
    <cfRule type="expression" dxfId="178" priority="416" stopIfTrue="1">
      <formula>#REF!="FRECUENTE"</formula>
    </cfRule>
  </conditionalFormatting>
  <conditionalFormatting sqref="A26:H26">
    <cfRule type="expression" dxfId="177" priority="259" stopIfTrue="1">
      <formula>#REF!="FRECUENTE"</formula>
    </cfRule>
    <cfRule type="expression" dxfId="176" priority="258" stopIfTrue="1">
      <formula>#REF!="REMOTO"</formula>
    </cfRule>
  </conditionalFormatting>
  <conditionalFormatting sqref="A34:H34 M34">
    <cfRule type="expression" dxfId="175" priority="215" stopIfTrue="1">
      <formula>#REF!="FRECUENTE"</formula>
    </cfRule>
    <cfRule type="expression" dxfId="174" priority="214" stopIfTrue="1">
      <formula>#REF!="REMOTO"</formula>
    </cfRule>
    <cfRule type="expression" dxfId="173" priority="216" stopIfTrue="1">
      <formula>#REF!="CASUALIDAD"</formula>
    </cfRule>
  </conditionalFormatting>
  <conditionalFormatting sqref="A46:H46 M46">
    <cfRule type="expression" dxfId="172" priority="149" stopIfTrue="1">
      <formula>#REF!="REMOTO"</formula>
    </cfRule>
    <cfRule type="expression" dxfId="171" priority="150" stopIfTrue="1">
      <formula>#REF!="FRECUENTE"</formula>
    </cfRule>
    <cfRule type="expression" dxfId="170" priority="151" stopIfTrue="1">
      <formula>#REF!="CASUALIDAD"</formula>
    </cfRule>
  </conditionalFormatting>
  <conditionalFormatting sqref="A9:I10 M9:M10">
    <cfRule type="expression" dxfId="169" priority="460" stopIfTrue="1">
      <formula>#REF!="FRECUENTE"</formula>
    </cfRule>
  </conditionalFormatting>
  <conditionalFormatting sqref="A9:I10">
    <cfRule type="expression" dxfId="168" priority="459" stopIfTrue="1">
      <formula>#REF!="REMOTO"</formula>
    </cfRule>
    <cfRule type="expression" dxfId="167" priority="458" stopIfTrue="1">
      <formula>#REF!="CASUALIDAD"</formula>
    </cfRule>
  </conditionalFormatting>
  <conditionalFormatting sqref="A13:I13 N13:Q14 N34:Q34">
    <cfRule type="expression" dxfId="166" priority="411" stopIfTrue="1">
      <formula>#REF!="FRECUENTE"</formula>
    </cfRule>
    <cfRule type="expression" dxfId="165" priority="413" stopIfTrue="1">
      <formula>#REF!="REMOTO"</formula>
    </cfRule>
    <cfRule type="expression" dxfId="164" priority="412" stopIfTrue="1">
      <formula>#REF!="CASUALIDAD"</formula>
    </cfRule>
  </conditionalFormatting>
  <conditionalFormatting sqref="A14:I14">
    <cfRule type="expression" dxfId="163" priority="403" stopIfTrue="1">
      <formula>#REF!="REMOTO"</formula>
    </cfRule>
    <cfRule type="expression" dxfId="162" priority="402" stopIfTrue="1">
      <formula>#REF!="CASUALIDAD"</formula>
    </cfRule>
  </conditionalFormatting>
  <conditionalFormatting sqref="A25:I25 N26">
    <cfRule type="expression" dxfId="161" priority="280" stopIfTrue="1">
      <formula>#REF!="CASUALIDAD"</formula>
    </cfRule>
    <cfRule type="expression" dxfId="160" priority="281" stopIfTrue="1">
      <formula>#REF!="REMOTO"</formula>
    </cfRule>
    <cfRule type="expression" dxfId="159" priority="279" stopIfTrue="1">
      <formula>#REF!="FRECUENTE"</formula>
    </cfRule>
  </conditionalFormatting>
  <conditionalFormatting sqref="A26:I26">
    <cfRule type="expression" dxfId="158" priority="72" stopIfTrue="1">
      <formula>#REF!="CASUALIDAD"</formula>
    </cfRule>
  </conditionalFormatting>
  <conditionalFormatting sqref="A45:I45 M45:Q45">
    <cfRule type="expression" dxfId="157" priority="143" stopIfTrue="1">
      <formula>#REF!="FRECUENTE"</formula>
    </cfRule>
    <cfRule type="expression" dxfId="156" priority="144" stopIfTrue="1">
      <formula>#REF!="CASUALIDAD"</formula>
    </cfRule>
    <cfRule type="expression" dxfId="155" priority="145" stopIfTrue="1">
      <formula>#REF!="REMOTO"</formula>
    </cfRule>
  </conditionalFormatting>
  <conditionalFormatting sqref="A21:K21 M21">
    <cfRule type="expression" dxfId="154" priority="367" stopIfTrue="1">
      <formula>#REF!="FRECUENTE"</formula>
    </cfRule>
  </conditionalFormatting>
  <conditionalFormatting sqref="A21:K21 M21:M22">
    <cfRule type="expression" dxfId="153" priority="368" stopIfTrue="1">
      <formula>#REF!="CASUALIDAD"</formula>
    </cfRule>
    <cfRule type="expression" dxfId="152" priority="369" stopIfTrue="1">
      <formula>#REF!="REMOTO"</formula>
    </cfRule>
  </conditionalFormatting>
  <conditionalFormatting sqref="A22:K22">
    <cfRule type="expression" dxfId="151" priority="358" stopIfTrue="1">
      <formula>#REF!="CASUALIDAD"</formula>
    </cfRule>
    <cfRule type="expression" dxfId="150" priority="359" stopIfTrue="1">
      <formula>#REF!="REMOTO"</formula>
    </cfRule>
  </conditionalFormatting>
  <conditionalFormatting sqref="A29:K29 O29">
    <cfRule type="expression" dxfId="149" priority="247" stopIfTrue="1">
      <formula>#REF!="CASUALIDAD"</formula>
    </cfRule>
  </conditionalFormatting>
  <conditionalFormatting sqref="A37:K37 M37:O37">
    <cfRule type="expression" dxfId="148" priority="177" stopIfTrue="1">
      <formula>#REF!="FRECUENTE"</formula>
    </cfRule>
  </conditionalFormatting>
  <conditionalFormatting sqref="A42:K42 M42:P42">
    <cfRule type="expression" dxfId="147" priority="165" stopIfTrue="1">
      <formula>#REF!="REMOTO"</formula>
    </cfRule>
    <cfRule type="expression" dxfId="146" priority="164" stopIfTrue="1">
      <formula>#REF!="CASUALIDAD"</formula>
    </cfRule>
    <cfRule type="expression" dxfId="145" priority="163" stopIfTrue="1">
      <formula>#REF!="FRECUENTE"</formula>
    </cfRule>
  </conditionalFormatting>
  <conditionalFormatting sqref="A49:K50 M49:P50">
    <cfRule type="expression" dxfId="144" priority="133" stopIfTrue="1">
      <formula>#REF!="FRECUENTE"</formula>
    </cfRule>
    <cfRule type="expression" dxfId="143" priority="134" stopIfTrue="1">
      <formula>#REF!="CASUALIDAD"</formula>
    </cfRule>
    <cfRule type="expression" dxfId="142" priority="135" stopIfTrue="1">
      <formula>#REF!="REMOTO"</formula>
    </cfRule>
  </conditionalFormatting>
  <conditionalFormatting sqref="A53:K54 M53:O54 N55">
    <cfRule type="expression" dxfId="141" priority="116" stopIfTrue="1">
      <formula>#REF!="FRECUENTE"</formula>
    </cfRule>
  </conditionalFormatting>
  <conditionalFormatting sqref="A53:K54 M53:O55">
    <cfRule type="expression" dxfId="140" priority="117" stopIfTrue="1">
      <formula>#REF!="CASUALIDAD"</formula>
    </cfRule>
    <cfRule type="expression" dxfId="139" priority="118" stopIfTrue="1">
      <formula>#REF!="REMOTO"</formula>
    </cfRule>
  </conditionalFormatting>
  <conditionalFormatting sqref="A55:K55">
    <cfRule type="expression" dxfId="138" priority="106" stopIfTrue="1">
      <formula>#REF!="CASUALIDAD"</formula>
    </cfRule>
    <cfRule type="expression" dxfId="137" priority="107" stopIfTrue="1">
      <formula>#REF!="REMOTO"</formula>
    </cfRule>
  </conditionalFormatting>
  <conditionalFormatting sqref="B17:K17 M17">
    <cfRule type="expression" dxfId="136" priority="391" stopIfTrue="1">
      <formula>#REF!="FRECUENTE"</formula>
    </cfRule>
  </conditionalFormatting>
  <conditionalFormatting sqref="B17:K18 M17:M18">
    <cfRule type="expression" dxfId="135" priority="390" stopIfTrue="1">
      <formula>#REF!="REMOTO"</formula>
    </cfRule>
    <cfRule type="expression" dxfId="134" priority="389" stopIfTrue="1">
      <formula>#REF!="CASUALIDAD"</formula>
    </cfRule>
  </conditionalFormatting>
  <conditionalFormatting sqref="B18:K18 M18">
    <cfRule type="expression" dxfId="133" priority="394" stopIfTrue="1">
      <formula>#REF!="FRECUENTE"</formula>
    </cfRule>
  </conditionalFormatting>
  <conditionalFormatting sqref="E59">
    <cfRule type="expression" dxfId="132" priority="67" stopIfTrue="1">
      <formula>#REF!="CASUALIDAD"</formula>
    </cfRule>
    <cfRule type="expression" dxfId="131" priority="66" stopIfTrue="1">
      <formula>#REF!="FRECUENTE"</formula>
    </cfRule>
    <cfRule type="expression" dxfId="130" priority="68" stopIfTrue="1">
      <formula>#REF!="REMOTO"</formula>
    </cfRule>
  </conditionalFormatting>
  <conditionalFormatting sqref="I14">
    <cfRule type="expression" dxfId="129" priority="401" stopIfTrue="1">
      <formula>#REF!="FRECUENTE"</formula>
    </cfRule>
  </conditionalFormatting>
  <conditionalFormatting sqref="I30">
    <cfRule type="expression" dxfId="128" priority="228" stopIfTrue="1">
      <formula>#REF!="CASUALIDAD"</formula>
    </cfRule>
  </conditionalFormatting>
  <conditionalFormatting sqref="I55">
    <cfRule type="expression" dxfId="127" priority="105" stopIfTrue="1">
      <formula>#REF!="FRECUENTE"</formula>
    </cfRule>
  </conditionalFormatting>
  <conditionalFormatting sqref="I59">
    <cfRule type="expression" dxfId="126" priority="63" stopIfTrue="1">
      <formula>#REF!="FRECUENTE"</formula>
    </cfRule>
    <cfRule type="expression" dxfId="125" priority="64" stopIfTrue="1">
      <formula>#REF!="CASUALIDAD"</formula>
    </cfRule>
    <cfRule type="expression" dxfId="124" priority="65" stopIfTrue="1">
      <formula>#REF!="REMOTO"</formula>
    </cfRule>
  </conditionalFormatting>
  <conditionalFormatting sqref="I41:K41">
    <cfRule type="expression" dxfId="123" priority="28" stopIfTrue="1">
      <formula>#REF!="FRECUENTE"</formula>
    </cfRule>
    <cfRule type="expression" dxfId="122" priority="29" stopIfTrue="1">
      <formula>#REF!="CASUALIDAD"</formula>
    </cfRule>
    <cfRule type="expression" dxfId="121" priority="30" stopIfTrue="1">
      <formula>#REF!="REMOTO"</formula>
    </cfRule>
  </conditionalFormatting>
  <conditionalFormatting sqref="L9:L10 L21:L22 Q21:Q22 L25:L26 L29:L30 L37:L38 Q37:Q38 L45:L46">
    <cfRule type="cellIs" dxfId="120" priority="448" stopIfTrue="1" operator="equal">
      <formula>"Baja"</formula>
    </cfRule>
    <cfRule type="cellIs" dxfId="119" priority="447" stopIfTrue="1" operator="equal">
      <formula>"Moderada"</formula>
    </cfRule>
    <cfRule type="cellIs" dxfId="118" priority="446" stopIfTrue="1" operator="equal">
      <formula>"Alta"</formula>
    </cfRule>
    <cfRule type="cellIs" dxfId="117" priority="445" stopIfTrue="1" operator="equal">
      <formula>"Extrema"</formula>
    </cfRule>
  </conditionalFormatting>
  <conditionalFormatting sqref="L13:L14">
    <cfRule type="cellIs" dxfId="116" priority="407" stopIfTrue="1" operator="equal">
      <formula>"Extrema"</formula>
    </cfRule>
    <cfRule type="cellIs" dxfId="115" priority="408" stopIfTrue="1" operator="equal">
      <formula>"Alta"</formula>
    </cfRule>
    <cfRule type="cellIs" dxfId="114" priority="409" stopIfTrue="1" operator="equal">
      <formula>"Moderada"</formula>
    </cfRule>
    <cfRule type="cellIs" dxfId="113" priority="410" stopIfTrue="1" operator="equal">
      <formula>"Baja"</formula>
    </cfRule>
  </conditionalFormatting>
  <conditionalFormatting sqref="L17:L18 Q17:Q18">
    <cfRule type="cellIs" dxfId="112" priority="385" stopIfTrue="1" operator="equal">
      <formula>"Extrema"</formula>
    </cfRule>
    <cfRule type="cellIs" dxfId="111" priority="386" stopIfTrue="1" operator="equal">
      <formula>"Alta"</formula>
    </cfRule>
    <cfRule type="cellIs" dxfId="110" priority="387" stopIfTrue="1" operator="equal">
      <formula>"Moderada"</formula>
    </cfRule>
    <cfRule type="cellIs" dxfId="109" priority="388" stopIfTrue="1" operator="equal">
      <formula>"Baja"</formula>
    </cfRule>
  </conditionalFormatting>
  <conditionalFormatting sqref="L33:L34">
    <cfRule type="cellIs" dxfId="108" priority="75" stopIfTrue="1" operator="equal">
      <formula>"Alta"</formula>
    </cfRule>
    <cfRule type="cellIs" dxfId="107" priority="77" stopIfTrue="1" operator="equal">
      <formula>"Baja"</formula>
    </cfRule>
    <cfRule type="cellIs" dxfId="106" priority="76" stopIfTrue="1" operator="equal">
      <formula>"Moderada"</formula>
    </cfRule>
    <cfRule type="cellIs" dxfId="105" priority="74" stopIfTrue="1" operator="equal">
      <formula>"Extrema"</formula>
    </cfRule>
  </conditionalFormatting>
  <conditionalFormatting sqref="L41:L42">
    <cfRule type="cellIs" dxfId="104" priority="22" stopIfTrue="1" operator="equal">
      <formula>"Moderada"</formula>
    </cfRule>
    <cfRule type="cellIs" dxfId="103" priority="20" stopIfTrue="1" operator="equal">
      <formula>"Extrema"</formula>
    </cfRule>
    <cfRule type="cellIs" dxfId="102" priority="21" stopIfTrue="1" operator="equal">
      <formula>"Alta"</formula>
    </cfRule>
    <cfRule type="cellIs" dxfId="101" priority="23" stopIfTrue="1" operator="equal">
      <formula>"Baja"</formula>
    </cfRule>
  </conditionalFormatting>
  <conditionalFormatting sqref="L49:L50">
    <cfRule type="cellIs" dxfId="100" priority="129" stopIfTrue="1" operator="equal">
      <formula>"Extrema"</formula>
    </cfRule>
    <cfRule type="cellIs" dxfId="99" priority="130" stopIfTrue="1" operator="equal">
      <formula>"Alta"</formula>
    </cfRule>
    <cfRule type="cellIs" dxfId="98" priority="131" stopIfTrue="1" operator="equal">
      <formula>"Moderada"</formula>
    </cfRule>
    <cfRule type="cellIs" dxfId="97" priority="132" stopIfTrue="1" operator="equal">
      <formula>"Baja"</formula>
    </cfRule>
  </conditionalFormatting>
  <conditionalFormatting sqref="L53:L55">
    <cfRule type="cellIs" dxfId="96" priority="115" stopIfTrue="1" operator="equal">
      <formula>"Baja"</formula>
    </cfRule>
    <cfRule type="cellIs" dxfId="95" priority="112" stopIfTrue="1" operator="equal">
      <formula>"Extrema"</formula>
    </cfRule>
    <cfRule type="cellIs" dxfId="94" priority="113" stopIfTrue="1" operator="equal">
      <formula>"Alta"</formula>
    </cfRule>
    <cfRule type="cellIs" dxfId="93" priority="114" stopIfTrue="1" operator="equal">
      <formula>"Moderada"</formula>
    </cfRule>
  </conditionalFormatting>
  <conditionalFormatting sqref="L58:L59">
    <cfRule type="cellIs" dxfId="92" priority="52" stopIfTrue="1" operator="equal">
      <formula>"Alta"</formula>
    </cfRule>
    <cfRule type="cellIs" dxfId="91" priority="51" stopIfTrue="1" operator="equal">
      <formula>"Extrema"</formula>
    </cfRule>
    <cfRule type="cellIs" dxfId="90" priority="53" stopIfTrue="1" operator="equal">
      <formula>"Moderada"</formula>
    </cfRule>
    <cfRule type="cellIs" dxfId="89" priority="54" stopIfTrue="1" operator="equal">
      <formula>"Baja"</formula>
    </cfRule>
  </conditionalFormatting>
  <conditionalFormatting sqref="M13">
    <cfRule type="expression" dxfId="88" priority="398" stopIfTrue="1">
      <formula>#REF!="FRECUENTE"</formula>
    </cfRule>
  </conditionalFormatting>
  <conditionalFormatting sqref="M13:M14">
    <cfRule type="expression" dxfId="87" priority="400" stopIfTrue="1">
      <formula>#REF!="REMOTO"</formula>
    </cfRule>
    <cfRule type="expression" dxfId="86" priority="399" stopIfTrue="1">
      <formula>#REF!="CASUALIDAD"</formula>
    </cfRule>
  </conditionalFormatting>
  <conditionalFormatting sqref="M22 B22:K22">
    <cfRule type="expression" dxfId="85" priority="375" stopIfTrue="1">
      <formula>#REF!="FRECUENTE"</formula>
    </cfRule>
  </conditionalFormatting>
  <conditionalFormatting sqref="M26">
    <cfRule type="expression" dxfId="84" priority="263" stopIfTrue="1">
      <formula>#REF!="CASUALIDAD"</formula>
    </cfRule>
    <cfRule type="expression" dxfId="83" priority="264" stopIfTrue="1">
      <formula>#REF!="REMOTO"</formula>
    </cfRule>
    <cfRule type="expression" dxfId="82" priority="265" stopIfTrue="1">
      <formula>#REF!="FRECUENTE"</formula>
    </cfRule>
  </conditionalFormatting>
  <conditionalFormatting sqref="M29:M30">
    <cfRule type="expression" dxfId="81" priority="227" stopIfTrue="1">
      <formula>#REF!="CASUALIDAD"</formula>
    </cfRule>
  </conditionalFormatting>
  <conditionalFormatting sqref="M38 O38">
    <cfRule type="expression" dxfId="80" priority="183" stopIfTrue="1">
      <formula>#REF!="CASUALIDAD"</formula>
    </cfRule>
    <cfRule type="expression" dxfId="79" priority="184" stopIfTrue="1">
      <formula>#REF!="REMOTO"</formula>
    </cfRule>
  </conditionalFormatting>
  <conditionalFormatting sqref="M55 O55 A55:H55 J55:K55">
    <cfRule type="expression" dxfId="78" priority="121" stopIfTrue="1">
      <formula>#REF!="FRECUENTE"</formula>
    </cfRule>
  </conditionalFormatting>
  <conditionalFormatting sqref="M59">
    <cfRule type="expression" dxfId="77" priority="49" stopIfTrue="1">
      <formula>#REF!="CASUALIDAD"</formula>
    </cfRule>
    <cfRule type="expression" dxfId="76" priority="48" stopIfTrue="1">
      <formula>#REF!="FRECUENTE"</formula>
    </cfRule>
    <cfRule type="expression" dxfId="75" priority="50" stopIfTrue="1">
      <formula>#REF!="REMOTO"</formula>
    </cfRule>
  </conditionalFormatting>
  <conditionalFormatting sqref="M37:O37 A37:K38">
    <cfRule type="expression" dxfId="74" priority="178" stopIfTrue="1">
      <formula>#REF!="CASUALIDAD"</formula>
    </cfRule>
    <cfRule type="expression" dxfId="73" priority="179" stopIfTrue="1">
      <formula>#REF!="REMOTO"</formula>
    </cfRule>
  </conditionalFormatting>
  <conditionalFormatting sqref="M38:O38 A38:K38">
    <cfRule type="expression" dxfId="72" priority="185" stopIfTrue="1">
      <formula>#REF!="FRECUENTE"</formula>
    </cfRule>
  </conditionalFormatting>
  <conditionalFormatting sqref="M9:Q10">
    <cfRule type="expression" dxfId="71" priority="450" stopIfTrue="1">
      <formula>#REF!="CASUALIDAD"</formula>
    </cfRule>
    <cfRule type="expression" dxfId="70" priority="451" stopIfTrue="1">
      <formula>#REF!="REMOTO"</formula>
    </cfRule>
  </conditionalFormatting>
  <conditionalFormatting sqref="M25:Q25">
    <cfRule type="expression" dxfId="69" priority="266" stopIfTrue="1">
      <formula>#REF!="FRECUENTE"</formula>
    </cfRule>
  </conditionalFormatting>
  <conditionalFormatting sqref="M25:R25">
    <cfRule type="expression" dxfId="68" priority="267" stopIfTrue="1">
      <formula>#REF!="CASUALIDAD"</formula>
    </cfRule>
    <cfRule type="expression" dxfId="67" priority="268" stopIfTrue="1">
      <formula>#REF!="REMOTO"</formula>
    </cfRule>
  </conditionalFormatting>
  <conditionalFormatting sqref="N17:P18 R17:R18 P29 U29 N29:N30 A58:K58 N38">
    <cfRule type="expression" dxfId="66" priority="396" stopIfTrue="1">
      <formula>#REF!="CASUALIDAD"</formula>
    </cfRule>
  </conditionalFormatting>
  <conditionalFormatting sqref="N17:P18 R17:R18 P29 U29 N29:N30 A58:K58">
    <cfRule type="expression" dxfId="65" priority="395" stopIfTrue="1">
      <formula>#REF!="FRECUENTE"</formula>
    </cfRule>
  </conditionalFormatting>
  <conditionalFormatting sqref="N17:P18 R17:R18 P29 U29 N29:N30 N38 A58:K58">
    <cfRule type="expression" dxfId="64" priority="397" stopIfTrue="1">
      <formula>#REF!="REMOTO"</formula>
    </cfRule>
  </conditionalFormatting>
  <conditionalFormatting sqref="N9:Q10">
    <cfRule type="expression" dxfId="63" priority="449" stopIfTrue="1">
      <formula>#REF!="FRECUENTE"</formula>
    </cfRule>
  </conditionalFormatting>
  <conditionalFormatting sqref="O41:P41">
    <cfRule type="expression" dxfId="62" priority="11" stopIfTrue="1">
      <formula>#REF!="CASUALIDAD"</formula>
    </cfRule>
    <cfRule type="expression" dxfId="61" priority="10" stopIfTrue="1">
      <formula>#REF!="FRECUENTE"</formula>
    </cfRule>
    <cfRule type="expression" dxfId="60" priority="12" stopIfTrue="1">
      <formula>#REF!="REMOTO"</formula>
    </cfRule>
  </conditionalFormatting>
  <conditionalFormatting sqref="Q29:Q30">
    <cfRule type="cellIs" dxfId="59" priority="225" stopIfTrue="1" operator="equal">
      <formula>"Moderada"</formula>
    </cfRule>
    <cfRule type="cellIs" dxfId="58" priority="224" stopIfTrue="1" operator="equal">
      <formula>"Alta"</formula>
    </cfRule>
    <cfRule type="cellIs" dxfId="57" priority="223" stopIfTrue="1" operator="equal">
      <formula>"Extrema"</formula>
    </cfRule>
    <cfRule type="cellIs" dxfId="56" priority="226" stopIfTrue="1" operator="equal">
      <formula>"Baja"</formula>
    </cfRule>
  </conditionalFormatting>
  <conditionalFormatting sqref="Q33">
    <cfRule type="cellIs" dxfId="55" priority="87" stopIfTrue="1" operator="equal">
      <formula>"Moderada"</formula>
    </cfRule>
    <cfRule type="cellIs" dxfId="54" priority="88" stopIfTrue="1" operator="equal">
      <formula>"Baja"</formula>
    </cfRule>
    <cfRule type="cellIs" dxfId="53" priority="86" stopIfTrue="1" operator="equal">
      <formula>"Alta"</formula>
    </cfRule>
    <cfRule type="cellIs" dxfId="52" priority="85" stopIfTrue="1" operator="equal">
      <formula>"Extrema"</formula>
    </cfRule>
  </conditionalFormatting>
  <conditionalFormatting sqref="Q41:Q42">
    <cfRule type="cellIs" dxfId="51" priority="16" stopIfTrue="1" operator="equal">
      <formula>"Extrema"</formula>
    </cfRule>
    <cfRule type="cellIs" dxfId="50" priority="19" stopIfTrue="1" operator="equal">
      <formula>"Baja"</formula>
    </cfRule>
    <cfRule type="cellIs" dxfId="49" priority="18" stopIfTrue="1" operator="equal">
      <formula>"Moderada"</formula>
    </cfRule>
    <cfRule type="cellIs" dxfId="48" priority="17" stopIfTrue="1" operator="equal">
      <formula>"Alta"</formula>
    </cfRule>
  </conditionalFormatting>
  <conditionalFormatting sqref="Q49:Q50">
    <cfRule type="cellIs" dxfId="47" priority="125" stopIfTrue="1" operator="equal">
      <formula>"Extrema"</formula>
    </cfRule>
    <cfRule type="cellIs" dxfId="46" priority="127" stopIfTrue="1" operator="equal">
      <formula>"Moderada"</formula>
    </cfRule>
    <cfRule type="cellIs" dxfId="45" priority="128" stopIfTrue="1" operator="equal">
      <formula>"Baja"</formula>
    </cfRule>
    <cfRule type="cellIs" dxfId="44" priority="126" stopIfTrue="1" operator="equal">
      <formula>"Alta"</formula>
    </cfRule>
  </conditionalFormatting>
  <conditionalFormatting sqref="Q53:Q55">
    <cfRule type="cellIs" dxfId="43" priority="109" stopIfTrue="1" operator="equal">
      <formula>"Alta"</formula>
    </cfRule>
    <cfRule type="cellIs" dxfId="42" priority="111" stopIfTrue="1" operator="equal">
      <formula>"Baja"</formula>
    </cfRule>
    <cfRule type="cellIs" dxfId="41" priority="110" stopIfTrue="1" operator="equal">
      <formula>"Moderada"</formula>
    </cfRule>
    <cfRule type="cellIs" dxfId="40" priority="108" stopIfTrue="1" operator="equal">
      <formula>"Extrema"</formula>
    </cfRule>
  </conditionalFormatting>
  <conditionalFormatting sqref="Q58:Q59">
    <cfRule type="cellIs" dxfId="39" priority="41" stopIfTrue="1" operator="equal">
      <formula>"Alta"</formula>
    </cfRule>
    <cfRule type="cellIs" dxfId="38" priority="43" stopIfTrue="1" operator="equal">
      <formula>"Baja"</formula>
    </cfRule>
    <cfRule type="cellIs" dxfId="37" priority="42" stopIfTrue="1" operator="equal">
      <formula>"Moderada"</formula>
    </cfRule>
    <cfRule type="cellIs" dxfId="36" priority="40" stopIfTrue="1" operator="equal">
      <formula>"Extrema"</formula>
    </cfRule>
  </conditionalFormatting>
  <conditionalFormatting sqref="R9:R10 N21:P22 R21:R22">
    <cfRule type="expression" dxfId="35" priority="444" stopIfTrue="1">
      <formula>#REF!="REMOTO"</formula>
    </cfRule>
    <cfRule type="expression" dxfId="34" priority="443" stopIfTrue="1">
      <formula>#REF!="CASUALIDAD"</formula>
    </cfRule>
    <cfRule type="expression" dxfId="33" priority="442" stopIfTrue="1">
      <formula>#REF!="FRECUENTE"</formula>
    </cfRule>
  </conditionalFormatting>
  <conditionalFormatting sqref="R13:R14">
    <cfRule type="expression" dxfId="32" priority="406" stopIfTrue="1">
      <formula>#REF!="REMOTO"</formula>
    </cfRule>
    <cfRule type="expression" dxfId="31" priority="405" stopIfTrue="1">
      <formula>#REF!="CASUALIDAD"</formula>
    </cfRule>
    <cfRule type="expression" dxfId="30" priority="404" stopIfTrue="1">
      <formula>#REF!="FRECUENTE"</formula>
    </cfRule>
  </conditionalFormatting>
  <conditionalFormatting sqref="R25:R26">
    <cfRule type="expression" dxfId="29" priority="251" stopIfTrue="1">
      <formula>#REF!="FRECUENTE"</formula>
    </cfRule>
  </conditionalFormatting>
  <conditionalFormatting sqref="R26">
    <cfRule type="expression" dxfId="28" priority="253" stopIfTrue="1">
      <formula>#REF!="REMOTO"</formula>
    </cfRule>
    <cfRule type="expression" dxfId="27" priority="252" stopIfTrue="1">
      <formula>#REF!="CASUALIDAD"</formula>
    </cfRule>
  </conditionalFormatting>
  <conditionalFormatting sqref="R29:R30">
    <cfRule type="expression" dxfId="26" priority="220" stopIfTrue="1">
      <formula>#REF!="FRECUENTE"</formula>
    </cfRule>
    <cfRule type="expression" dxfId="25" priority="222" stopIfTrue="1">
      <formula>#REF!="REMOTO"</formula>
    </cfRule>
    <cfRule type="expression" dxfId="24" priority="221" stopIfTrue="1">
      <formula>#REF!="CASUALIDAD"</formula>
    </cfRule>
  </conditionalFormatting>
  <conditionalFormatting sqref="R33:R34">
    <cfRule type="expression" dxfId="23" priority="83" stopIfTrue="1">
      <formula>#REF!="CASUALIDAD"</formula>
    </cfRule>
    <cfRule type="expression" dxfId="22" priority="82" stopIfTrue="1">
      <formula>#REF!="FRECUENTE"</formula>
    </cfRule>
    <cfRule type="expression" dxfId="21" priority="84" stopIfTrue="1">
      <formula>#REF!="REMOTO"</formula>
    </cfRule>
  </conditionalFormatting>
  <conditionalFormatting sqref="R37:S37 P37:P38 U37:U38 R38 R49:S50 P53:P55 R53:S55 M58:P58 R58:S58 U58">
    <cfRule type="expression" dxfId="20" priority="248" stopIfTrue="1">
      <formula>#REF!="FRECUENTE"</formula>
    </cfRule>
    <cfRule type="expression" dxfId="19" priority="250" stopIfTrue="1">
      <formula>#REF!="REMOTO"</formula>
    </cfRule>
    <cfRule type="expression" dxfId="18" priority="249" stopIfTrue="1">
      <formula>#REF!="CASUALIDAD"</formula>
    </cfRule>
  </conditionalFormatting>
  <conditionalFormatting sqref="R41:S42">
    <cfRule type="expression" dxfId="17" priority="6" stopIfTrue="1">
      <formula>#REF!="REMOTO"</formula>
    </cfRule>
    <cfRule type="expression" dxfId="16" priority="5" stopIfTrue="1">
      <formula>#REF!="CASUALIDAD"</formula>
    </cfRule>
    <cfRule type="expression" dxfId="15" priority="4" stopIfTrue="1">
      <formula>#REF!="FRECUENTE"</formula>
    </cfRule>
  </conditionalFormatting>
  <conditionalFormatting sqref="T26">
    <cfRule type="expression" dxfId="14" priority="260" stopIfTrue="1">
      <formula>#REF!="CASUALIDAD"</formula>
    </cfRule>
    <cfRule type="expression" dxfId="13" priority="261" stopIfTrue="1">
      <formula>#REF!="REMOTO"</formula>
    </cfRule>
    <cfRule type="expression" dxfId="12" priority="262" stopIfTrue="1">
      <formula>#REF!="FRECUENTE"</formula>
    </cfRule>
  </conditionalFormatting>
  <conditionalFormatting sqref="U41:U42">
    <cfRule type="expression" dxfId="11" priority="2" stopIfTrue="1">
      <formula>#REF!="CASUALIDAD"</formula>
    </cfRule>
    <cfRule type="expression" dxfId="10" priority="1" stopIfTrue="1">
      <formula>#REF!="FRECUENTE"</formula>
    </cfRule>
    <cfRule type="expression" dxfId="9" priority="3" stopIfTrue="1">
      <formula>#REF!="REMOTO"</formula>
    </cfRule>
  </conditionalFormatting>
  <conditionalFormatting sqref="U49:U50">
    <cfRule type="expression" dxfId="8" priority="138" stopIfTrue="1">
      <formula>#REF!="REMOTO"</formula>
    </cfRule>
    <cfRule type="expression" dxfId="7" priority="137" stopIfTrue="1">
      <formula>#REF!="CASUALIDAD"</formula>
    </cfRule>
    <cfRule type="expression" dxfId="6" priority="136" stopIfTrue="1">
      <formula>#REF!="FRECUENTE"</formula>
    </cfRule>
  </conditionalFormatting>
  <conditionalFormatting sqref="U53:U55">
    <cfRule type="expression" dxfId="5" priority="123" stopIfTrue="1">
      <formula>#REF!="CASUALIDAD"</formula>
    </cfRule>
    <cfRule type="expression" dxfId="4" priority="124" stopIfTrue="1">
      <formula>#REF!="REMOTO"</formula>
    </cfRule>
    <cfRule type="expression" dxfId="3" priority="122" stopIfTrue="1">
      <formula>#REF!="FRECUENTE"</formula>
    </cfRule>
  </conditionalFormatting>
  <conditionalFormatting sqref="AB10">
    <cfRule type="expression" dxfId="2" priority="91" stopIfTrue="1">
      <formula>#REF!="FRECUENTE"</formula>
    </cfRule>
    <cfRule type="expression" dxfId="1" priority="90" stopIfTrue="1">
      <formula>#REF!="REMOTO"</formula>
    </cfRule>
    <cfRule type="expression" dxfId="0" priority="89" stopIfTrue="1">
      <formula>#REF!="CASUALIDAD"</formula>
    </cfRule>
  </conditionalFormatting>
  <pageMargins left="0.35433070866141736" right="0.70866141732283472" top="1.0236220472440944" bottom="0.74803149606299213" header="0.78740157480314965" footer="0.31496062992125984"/>
  <pageSetup scale="52" fitToHeight="0" orientation="landscape" r:id="rId1"/>
  <rowBreaks count="1" manualBreakCount="1">
    <brk id="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1"/>
  <sheetViews>
    <sheetView workbookViewId="0">
      <selection activeCell="A59" sqref="A59"/>
    </sheetView>
  </sheetViews>
  <sheetFormatPr baseColWidth="10" defaultRowHeight="14.5" x14ac:dyDescent="0.35"/>
  <cols>
    <col min="1" max="1" width="26" customWidth="1"/>
    <col min="2" max="2" width="38.7265625" customWidth="1"/>
    <col min="3" max="3" width="65.54296875" customWidth="1"/>
    <col min="4" max="4" width="45.54296875" customWidth="1"/>
    <col min="5" max="5" width="3.81640625" customWidth="1"/>
    <col min="6" max="6" width="17" customWidth="1"/>
    <col min="7" max="7" width="16.7265625" customWidth="1"/>
    <col min="257" max="257" width="26" customWidth="1"/>
    <col min="258" max="258" width="38.7265625" customWidth="1"/>
    <col min="259" max="259" width="65.54296875" customWidth="1"/>
    <col min="260" max="260" width="45.54296875" customWidth="1"/>
    <col min="261" max="261" width="3.81640625" customWidth="1"/>
    <col min="262" max="262" width="17" customWidth="1"/>
    <col min="263" max="263" width="16.7265625" customWidth="1"/>
    <col min="513" max="513" width="26" customWidth="1"/>
    <col min="514" max="514" width="38.7265625" customWidth="1"/>
    <col min="515" max="515" width="65.54296875" customWidth="1"/>
    <col min="516" max="516" width="45.54296875" customWidth="1"/>
    <col min="517" max="517" width="3.81640625" customWidth="1"/>
    <col min="518" max="518" width="17" customWidth="1"/>
    <col min="519" max="519" width="16.7265625" customWidth="1"/>
    <col min="769" max="769" width="26" customWidth="1"/>
    <col min="770" max="770" width="38.7265625" customWidth="1"/>
    <col min="771" max="771" width="65.54296875" customWidth="1"/>
    <col min="772" max="772" width="45.54296875" customWidth="1"/>
    <col min="773" max="773" width="3.81640625" customWidth="1"/>
    <col min="774" max="774" width="17" customWidth="1"/>
    <col min="775" max="775" width="16.7265625" customWidth="1"/>
    <col min="1025" max="1025" width="26" customWidth="1"/>
    <col min="1026" max="1026" width="38.7265625" customWidth="1"/>
    <col min="1027" max="1027" width="65.54296875" customWidth="1"/>
    <col min="1028" max="1028" width="45.54296875" customWidth="1"/>
    <col min="1029" max="1029" width="3.81640625" customWidth="1"/>
    <col min="1030" max="1030" width="17" customWidth="1"/>
    <col min="1031" max="1031" width="16.7265625" customWidth="1"/>
    <col min="1281" max="1281" width="26" customWidth="1"/>
    <col min="1282" max="1282" width="38.7265625" customWidth="1"/>
    <col min="1283" max="1283" width="65.54296875" customWidth="1"/>
    <col min="1284" max="1284" width="45.54296875" customWidth="1"/>
    <col min="1285" max="1285" width="3.81640625" customWidth="1"/>
    <col min="1286" max="1286" width="17" customWidth="1"/>
    <col min="1287" max="1287" width="16.7265625" customWidth="1"/>
    <col min="1537" max="1537" width="26" customWidth="1"/>
    <col min="1538" max="1538" width="38.7265625" customWidth="1"/>
    <col min="1539" max="1539" width="65.54296875" customWidth="1"/>
    <col min="1540" max="1540" width="45.54296875" customWidth="1"/>
    <col min="1541" max="1541" width="3.81640625" customWidth="1"/>
    <col min="1542" max="1542" width="17" customWidth="1"/>
    <col min="1543" max="1543" width="16.7265625" customWidth="1"/>
    <col min="1793" max="1793" width="26" customWidth="1"/>
    <col min="1794" max="1794" width="38.7265625" customWidth="1"/>
    <col min="1795" max="1795" width="65.54296875" customWidth="1"/>
    <col min="1796" max="1796" width="45.54296875" customWidth="1"/>
    <col min="1797" max="1797" width="3.81640625" customWidth="1"/>
    <col min="1798" max="1798" width="17" customWidth="1"/>
    <col min="1799" max="1799" width="16.7265625" customWidth="1"/>
    <col min="2049" max="2049" width="26" customWidth="1"/>
    <col min="2050" max="2050" width="38.7265625" customWidth="1"/>
    <col min="2051" max="2051" width="65.54296875" customWidth="1"/>
    <col min="2052" max="2052" width="45.54296875" customWidth="1"/>
    <col min="2053" max="2053" width="3.81640625" customWidth="1"/>
    <col min="2054" max="2054" width="17" customWidth="1"/>
    <col min="2055" max="2055" width="16.7265625" customWidth="1"/>
    <col min="2305" max="2305" width="26" customWidth="1"/>
    <col min="2306" max="2306" width="38.7265625" customWidth="1"/>
    <col min="2307" max="2307" width="65.54296875" customWidth="1"/>
    <col min="2308" max="2308" width="45.54296875" customWidth="1"/>
    <col min="2309" max="2309" width="3.81640625" customWidth="1"/>
    <col min="2310" max="2310" width="17" customWidth="1"/>
    <col min="2311" max="2311" width="16.7265625" customWidth="1"/>
    <col min="2561" max="2561" width="26" customWidth="1"/>
    <col min="2562" max="2562" width="38.7265625" customWidth="1"/>
    <col min="2563" max="2563" width="65.54296875" customWidth="1"/>
    <col min="2564" max="2564" width="45.54296875" customWidth="1"/>
    <col min="2565" max="2565" width="3.81640625" customWidth="1"/>
    <col min="2566" max="2566" width="17" customWidth="1"/>
    <col min="2567" max="2567" width="16.7265625" customWidth="1"/>
    <col min="2817" max="2817" width="26" customWidth="1"/>
    <col min="2818" max="2818" width="38.7265625" customWidth="1"/>
    <col min="2819" max="2819" width="65.54296875" customWidth="1"/>
    <col min="2820" max="2820" width="45.54296875" customWidth="1"/>
    <col min="2821" max="2821" width="3.81640625" customWidth="1"/>
    <col min="2822" max="2822" width="17" customWidth="1"/>
    <col min="2823" max="2823" width="16.7265625" customWidth="1"/>
    <col min="3073" max="3073" width="26" customWidth="1"/>
    <col min="3074" max="3074" width="38.7265625" customWidth="1"/>
    <col min="3075" max="3075" width="65.54296875" customWidth="1"/>
    <col min="3076" max="3076" width="45.54296875" customWidth="1"/>
    <col min="3077" max="3077" width="3.81640625" customWidth="1"/>
    <col min="3078" max="3078" width="17" customWidth="1"/>
    <col min="3079" max="3079" width="16.7265625" customWidth="1"/>
    <col min="3329" max="3329" width="26" customWidth="1"/>
    <col min="3330" max="3330" width="38.7265625" customWidth="1"/>
    <col min="3331" max="3331" width="65.54296875" customWidth="1"/>
    <col min="3332" max="3332" width="45.54296875" customWidth="1"/>
    <col min="3333" max="3333" width="3.81640625" customWidth="1"/>
    <col min="3334" max="3334" width="17" customWidth="1"/>
    <col min="3335" max="3335" width="16.7265625" customWidth="1"/>
    <col min="3585" max="3585" width="26" customWidth="1"/>
    <col min="3586" max="3586" width="38.7265625" customWidth="1"/>
    <col min="3587" max="3587" width="65.54296875" customWidth="1"/>
    <col min="3588" max="3588" width="45.54296875" customWidth="1"/>
    <col min="3589" max="3589" width="3.81640625" customWidth="1"/>
    <col min="3590" max="3590" width="17" customWidth="1"/>
    <col min="3591" max="3591" width="16.7265625" customWidth="1"/>
    <col min="3841" max="3841" width="26" customWidth="1"/>
    <col min="3842" max="3842" width="38.7265625" customWidth="1"/>
    <col min="3843" max="3843" width="65.54296875" customWidth="1"/>
    <col min="3844" max="3844" width="45.54296875" customWidth="1"/>
    <col min="3845" max="3845" width="3.81640625" customWidth="1"/>
    <col min="3846" max="3846" width="17" customWidth="1"/>
    <col min="3847" max="3847" width="16.7265625" customWidth="1"/>
    <col min="4097" max="4097" width="26" customWidth="1"/>
    <col min="4098" max="4098" width="38.7265625" customWidth="1"/>
    <col min="4099" max="4099" width="65.54296875" customWidth="1"/>
    <col min="4100" max="4100" width="45.54296875" customWidth="1"/>
    <col min="4101" max="4101" width="3.81640625" customWidth="1"/>
    <col min="4102" max="4102" width="17" customWidth="1"/>
    <col min="4103" max="4103" width="16.7265625" customWidth="1"/>
    <col min="4353" max="4353" width="26" customWidth="1"/>
    <col min="4354" max="4354" width="38.7265625" customWidth="1"/>
    <col min="4355" max="4355" width="65.54296875" customWidth="1"/>
    <col min="4356" max="4356" width="45.54296875" customWidth="1"/>
    <col min="4357" max="4357" width="3.81640625" customWidth="1"/>
    <col min="4358" max="4358" width="17" customWidth="1"/>
    <col min="4359" max="4359" width="16.7265625" customWidth="1"/>
    <col min="4609" max="4609" width="26" customWidth="1"/>
    <col min="4610" max="4610" width="38.7265625" customWidth="1"/>
    <col min="4611" max="4611" width="65.54296875" customWidth="1"/>
    <col min="4612" max="4612" width="45.54296875" customWidth="1"/>
    <col min="4613" max="4613" width="3.81640625" customWidth="1"/>
    <col min="4614" max="4614" width="17" customWidth="1"/>
    <col min="4615" max="4615" width="16.7265625" customWidth="1"/>
    <col min="4865" max="4865" width="26" customWidth="1"/>
    <col min="4866" max="4866" width="38.7265625" customWidth="1"/>
    <col min="4867" max="4867" width="65.54296875" customWidth="1"/>
    <col min="4868" max="4868" width="45.54296875" customWidth="1"/>
    <col min="4869" max="4869" width="3.81640625" customWidth="1"/>
    <col min="4870" max="4870" width="17" customWidth="1"/>
    <col min="4871" max="4871" width="16.7265625" customWidth="1"/>
    <col min="5121" max="5121" width="26" customWidth="1"/>
    <col min="5122" max="5122" width="38.7265625" customWidth="1"/>
    <col min="5123" max="5123" width="65.54296875" customWidth="1"/>
    <col min="5124" max="5124" width="45.54296875" customWidth="1"/>
    <col min="5125" max="5125" width="3.81640625" customWidth="1"/>
    <col min="5126" max="5126" width="17" customWidth="1"/>
    <col min="5127" max="5127" width="16.7265625" customWidth="1"/>
    <col min="5377" max="5377" width="26" customWidth="1"/>
    <col min="5378" max="5378" width="38.7265625" customWidth="1"/>
    <col min="5379" max="5379" width="65.54296875" customWidth="1"/>
    <col min="5380" max="5380" width="45.54296875" customWidth="1"/>
    <col min="5381" max="5381" width="3.81640625" customWidth="1"/>
    <col min="5382" max="5382" width="17" customWidth="1"/>
    <col min="5383" max="5383" width="16.7265625" customWidth="1"/>
    <col min="5633" max="5633" width="26" customWidth="1"/>
    <col min="5634" max="5634" width="38.7265625" customWidth="1"/>
    <col min="5635" max="5635" width="65.54296875" customWidth="1"/>
    <col min="5636" max="5636" width="45.54296875" customWidth="1"/>
    <col min="5637" max="5637" width="3.81640625" customWidth="1"/>
    <col min="5638" max="5638" width="17" customWidth="1"/>
    <col min="5639" max="5639" width="16.7265625" customWidth="1"/>
    <col min="5889" max="5889" width="26" customWidth="1"/>
    <col min="5890" max="5890" width="38.7265625" customWidth="1"/>
    <col min="5891" max="5891" width="65.54296875" customWidth="1"/>
    <col min="5892" max="5892" width="45.54296875" customWidth="1"/>
    <col min="5893" max="5893" width="3.81640625" customWidth="1"/>
    <col min="5894" max="5894" width="17" customWidth="1"/>
    <col min="5895" max="5895" width="16.7265625" customWidth="1"/>
    <col min="6145" max="6145" width="26" customWidth="1"/>
    <col min="6146" max="6146" width="38.7265625" customWidth="1"/>
    <col min="6147" max="6147" width="65.54296875" customWidth="1"/>
    <col min="6148" max="6148" width="45.54296875" customWidth="1"/>
    <col min="6149" max="6149" width="3.81640625" customWidth="1"/>
    <col min="6150" max="6150" width="17" customWidth="1"/>
    <col min="6151" max="6151" width="16.7265625" customWidth="1"/>
    <col min="6401" max="6401" width="26" customWidth="1"/>
    <col min="6402" max="6402" width="38.7265625" customWidth="1"/>
    <col min="6403" max="6403" width="65.54296875" customWidth="1"/>
    <col min="6404" max="6404" width="45.54296875" customWidth="1"/>
    <col min="6405" max="6405" width="3.81640625" customWidth="1"/>
    <col min="6406" max="6406" width="17" customWidth="1"/>
    <col min="6407" max="6407" width="16.7265625" customWidth="1"/>
    <col min="6657" max="6657" width="26" customWidth="1"/>
    <col min="6658" max="6658" width="38.7265625" customWidth="1"/>
    <col min="6659" max="6659" width="65.54296875" customWidth="1"/>
    <col min="6660" max="6660" width="45.54296875" customWidth="1"/>
    <col min="6661" max="6661" width="3.81640625" customWidth="1"/>
    <col min="6662" max="6662" width="17" customWidth="1"/>
    <col min="6663" max="6663" width="16.7265625" customWidth="1"/>
    <col min="6913" max="6913" width="26" customWidth="1"/>
    <col min="6914" max="6914" width="38.7265625" customWidth="1"/>
    <col min="6915" max="6915" width="65.54296875" customWidth="1"/>
    <col min="6916" max="6916" width="45.54296875" customWidth="1"/>
    <col min="6917" max="6917" width="3.81640625" customWidth="1"/>
    <col min="6918" max="6918" width="17" customWidth="1"/>
    <col min="6919" max="6919" width="16.7265625" customWidth="1"/>
    <col min="7169" max="7169" width="26" customWidth="1"/>
    <col min="7170" max="7170" width="38.7265625" customWidth="1"/>
    <col min="7171" max="7171" width="65.54296875" customWidth="1"/>
    <col min="7172" max="7172" width="45.54296875" customWidth="1"/>
    <col min="7173" max="7173" width="3.81640625" customWidth="1"/>
    <col min="7174" max="7174" width="17" customWidth="1"/>
    <col min="7175" max="7175" width="16.7265625" customWidth="1"/>
    <col min="7425" max="7425" width="26" customWidth="1"/>
    <col min="7426" max="7426" width="38.7265625" customWidth="1"/>
    <col min="7427" max="7427" width="65.54296875" customWidth="1"/>
    <col min="7428" max="7428" width="45.54296875" customWidth="1"/>
    <col min="7429" max="7429" width="3.81640625" customWidth="1"/>
    <col min="7430" max="7430" width="17" customWidth="1"/>
    <col min="7431" max="7431" width="16.7265625" customWidth="1"/>
    <col min="7681" max="7681" width="26" customWidth="1"/>
    <col min="7682" max="7682" width="38.7265625" customWidth="1"/>
    <col min="7683" max="7683" width="65.54296875" customWidth="1"/>
    <col min="7684" max="7684" width="45.54296875" customWidth="1"/>
    <col min="7685" max="7685" width="3.81640625" customWidth="1"/>
    <col min="7686" max="7686" width="17" customWidth="1"/>
    <col min="7687" max="7687" width="16.7265625" customWidth="1"/>
    <col min="7937" max="7937" width="26" customWidth="1"/>
    <col min="7938" max="7938" width="38.7265625" customWidth="1"/>
    <col min="7939" max="7939" width="65.54296875" customWidth="1"/>
    <col min="7940" max="7940" width="45.54296875" customWidth="1"/>
    <col min="7941" max="7941" width="3.81640625" customWidth="1"/>
    <col min="7942" max="7942" width="17" customWidth="1"/>
    <col min="7943" max="7943" width="16.7265625" customWidth="1"/>
    <col min="8193" max="8193" width="26" customWidth="1"/>
    <col min="8194" max="8194" width="38.7265625" customWidth="1"/>
    <col min="8195" max="8195" width="65.54296875" customWidth="1"/>
    <col min="8196" max="8196" width="45.54296875" customWidth="1"/>
    <col min="8197" max="8197" width="3.81640625" customWidth="1"/>
    <col min="8198" max="8198" width="17" customWidth="1"/>
    <col min="8199" max="8199" width="16.7265625" customWidth="1"/>
    <col min="8449" max="8449" width="26" customWidth="1"/>
    <col min="8450" max="8450" width="38.7265625" customWidth="1"/>
    <col min="8451" max="8451" width="65.54296875" customWidth="1"/>
    <col min="8452" max="8452" width="45.54296875" customWidth="1"/>
    <col min="8453" max="8453" width="3.81640625" customWidth="1"/>
    <col min="8454" max="8454" width="17" customWidth="1"/>
    <col min="8455" max="8455" width="16.7265625" customWidth="1"/>
    <col min="8705" max="8705" width="26" customWidth="1"/>
    <col min="8706" max="8706" width="38.7265625" customWidth="1"/>
    <col min="8707" max="8707" width="65.54296875" customWidth="1"/>
    <col min="8708" max="8708" width="45.54296875" customWidth="1"/>
    <col min="8709" max="8709" width="3.81640625" customWidth="1"/>
    <col min="8710" max="8710" width="17" customWidth="1"/>
    <col min="8711" max="8711" width="16.7265625" customWidth="1"/>
    <col min="8961" max="8961" width="26" customWidth="1"/>
    <col min="8962" max="8962" width="38.7265625" customWidth="1"/>
    <col min="8963" max="8963" width="65.54296875" customWidth="1"/>
    <col min="8964" max="8964" width="45.54296875" customWidth="1"/>
    <col min="8965" max="8965" width="3.81640625" customWidth="1"/>
    <col min="8966" max="8966" width="17" customWidth="1"/>
    <col min="8967" max="8967" width="16.7265625" customWidth="1"/>
    <col min="9217" max="9217" width="26" customWidth="1"/>
    <col min="9218" max="9218" width="38.7265625" customWidth="1"/>
    <col min="9219" max="9219" width="65.54296875" customWidth="1"/>
    <col min="9220" max="9220" width="45.54296875" customWidth="1"/>
    <col min="9221" max="9221" width="3.81640625" customWidth="1"/>
    <col min="9222" max="9222" width="17" customWidth="1"/>
    <col min="9223" max="9223" width="16.7265625" customWidth="1"/>
    <col min="9473" max="9473" width="26" customWidth="1"/>
    <col min="9474" max="9474" width="38.7265625" customWidth="1"/>
    <col min="9475" max="9475" width="65.54296875" customWidth="1"/>
    <col min="9476" max="9476" width="45.54296875" customWidth="1"/>
    <col min="9477" max="9477" width="3.81640625" customWidth="1"/>
    <col min="9478" max="9478" width="17" customWidth="1"/>
    <col min="9479" max="9479" width="16.7265625" customWidth="1"/>
    <col min="9729" max="9729" width="26" customWidth="1"/>
    <col min="9730" max="9730" width="38.7265625" customWidth="1"/>
    <col min="9731" max="9731" width="65.54296875" customWidth="1"/>
    <col min="9732" max="9732" width="45.54296875" customWidth="1"/>
    <col min="9733" max="9733" width="3.81640625" customWidth="1"/>
    <col min="9734" max="9734" width="17" customWidth="1"/>
    <col min="9735" max="9735" width="16.7265625" customWidth="1"/>
    <col min="9985" max="9985" width="26" customWidth="1"/>
    <col min="9986" max="9986" width="38.7265625" customWidth="1"/>
    <col min="9987" max="9987" width="65.54296875" customWidth="1"/>
    <col min="9988" max="9988" width="45.54296875" customWidth="1"/>
    <col min="9989" max="9989" width="3.81640625" customWidth="1"/>
    <col min="9990" max="9990" width="17" customWidth="1"/>
    <col min="9991" max="9991" width="16.7265625" customWidth="1"/>
    <col min="10241" max="10241" width="26" customWidth="1"/>
    <col min="10242" max="10242" width="38.7265625" customWidth="1"/>
    <col min="10243" max="10243" width="65.54296875" customWidth="1"/>
    <col min="10244" max="10244" width="45.54296875" customWidth="1"/>
    <col min="10245" max="10245" width="3.81640625" customWidth="1"/>
    <col min="10246" max="10246" width="17" customWidth="1"/>
    <col min="10247" max="10247" width="16.7265625" customWidth="1"/>
    <col min="10497" max="10497" width="26" customWidth="1"/>
    <col min="10498" max="10498" width="38.7265625" customWidth="1"/>
    <col min="10499" max="10499" width="65.54296875" customWidth="1"/>
    <col min="10500" max="10500" width="45.54296875" customWidth="1"/>
    <col min="10501" max="10501" width="3.81640625" customWidth="1"/>
    <col min="10502" max="10502" width="17" customWidth="1"/>
    <col min="10503" max="10503" width="16.7265625" customWidth="1"/>
    <col min="10753" max="10753" width="26" customWidth="1"/>
    <col min="10754" max="10754" width="38.7265625" customWidth="1"/>
    <col min="10755" max="10755" width="65.54296875" customWidth="1"/>
    <col min="10756" max="10756" width="45.54296875" customWidth="1"/>
    <col min="10757" max="10757" width="3.81640625" customWidth="1"/>
    <col min="10758" max="10758" width="17" customWidth="1"/>
    <col min="10759" max="10759" width="16.7265625" customWidth="1"/>
    <col min="11009" max="11009" width="26" customWidth="1"/>
    <col min="11010" max="11010" width="38.7265625" customWidth="1"/>
    <col min="11011" max="11011" width="65.54296875" customWidth="1"/>
    <col min="11012" max="11012" width="45.54296875" customWidth="1"/>
    <col min="11013" max="11013" width="3.81640625" customWidth="1"/>
    <col min="11014" max="11014" width="17" customWidth="1"/>
    <col min="11015" max="11015" width="16.7265625" customWidth="1"/>
    <col min="11265" max="11265" width="26" customWidth="1"/>
    <col min="11266" max="11266" width="38.7265625" customWidth="1"/>
    <col min="11267" max="11267" width="65.54296875" customWidth="1"/>
    <col min="11268" max="11268" width="45.54296875" customWidth="1"/>
    <col min="11269" max="11269" width="3.81640625" customWidth="1"/>
    <col min="11270" max="11270" width="17" customWidth="1"/>
    <col min="11271" max="11271" width="16.7265625" customWidth="1"/>
    <col min="11521" max="11521" width="26" customWidth="1"/>
    <col min="11522" max="11522" width="38.7265625" customWidth="1"/>
    <col min="11523" max="11523" width="65.54296875" customWidth="1"/>
    <col min="11524" max="11524" width="45.54296875" customWidth="1"/>
    <col min="11525" max="11525" width="3.81640625" customWidth="1"/>
    <col min="11526" max="11526" width="17" customWidth="1"/>
    <col min="11527" max="11527" width="16.7265625" customWidth="1"/>
    <col min="11777" max="11777" width="26" customWidth="1"/>
    <col min="11778" max="11778" width="38.7265625" customWidth="1"/>
    <col min="11779" max="11779" width="65.54296875" customWidth="1"/>
    <col min="11780" max="11780" width="45.54296875" customWidth="1"/>
    <col min="11781" max="11781" width="3.81640625" customWidth="1"/>
    <col min="11782" max="11782" width="17" customWidth="1"/>
    <col min="11783" max="11783" width="16.7265625" customWidth="1"/>
    <col min="12033" max="12033" width="26" customWidth="1"/>
    <col min="12034" max="12034" width="38.7265625" customWidth="1"/>
    <col min="12035" max="12035" width="65.54296875" customWidth="1"/>
    <col min="12036" max="12036" width="45.54296875" customWidth="1"/>
    <col min="12037" max="12037" width="3.81640625" customWidth="1"/>
    <col min="12038" max="12038" width="17" customWidth="1"/>
    <col min="12039" max="12039" width="16.7265625" customWidth="1"/>
    <col min="12289" max="12289" width="26" customWidth="1"/>
    <col min="12290" max="12290" width="38.7265625" customWidth="1"/>
    <col min="12291" max="12291" width="65.54296875" customWidth="1"/>
    <col min="12292" max="12292" width="45.54296875" customWidth="1"/>
    <col min="12293" max="12293" width="3.81640625" customWidth="1"/>
    <col min="12294" max="12294" width="17" customWidth="1"/>
    <col min="12295" max="12295" width="16.7265625" customWidth="1"/>
    <col min="12545" max="12545" width="26" customWidth="1"/>
    <col min="12546" max="12546" width="38.7265625" customWidth="1"/>
    <col min="12547" max="12547" width="65.54296875" customWidth="1"/>
    <col min="12548" max="12548" width="45.54296875" customWidth="1"/>
    <col min="12549" max="12549" width="3.81640625" customWidth="1"/>
    <col min="12550" max="12550" width="17" customWidth="1"/>
    <col min="12551" max="12551" width="16.7265625" customWidth="1"/>
    <col min="12801" max="12801" width="26" customWidth="1"/>
    <col min="12802" max="12802" width="38.7265625" customWidth="1"/>
    <col min="12803" max="12803" width="65.54296875" customWidth="1"/>
    <col min="12804" max="12804" width="45.54296875" customWidth="1"/>
    <col min="12805" max="12805" width="3.81640625" customWidth="1"/>
    <col min="12806" max="12806" width="17" customWidth="1"/>
    <col min="12807" max="12807" width="16.7265625" customWidth="1"/>
    <col min="13057" max="13057" width="26" customWidth="1"/>
    <col min="13058" max="13058" width="38.7265625" customWidth="1"/>
    <col min="13059" max="13059" width="65.54296875" customWidth="1"/>
    <col min="13060" max="13060" width="45.54296875" customWidth="1"/>
    <col min="13061" max="13061" width="3.81640625" customWidth="1"/>
    <col min="13062" max="13062" width="17" customWidth="1"/>
    <col min="13063" max="13063" width="16.7265625" customWidth="1"/>
    <col min="13313" max="13313" width="26" customWidth="1"/>
    <col min="13314" max="13314" width="38.7265625" customWidth="1"/>
    <col min="13315" max="13315" width="65.54296875" customWidth="1"/>
    <col min="13316" max="13316" width="45.54296875" customWidth="1"/>
    <col min="13317" max="13317" width="3.81640625" customWidth="1"/>
    <col min="13318" max="13318" width="17" customWidth="1"/>
    <col min="13319" max="13319" width="16.7265625" customWidth="1"/>
    <col min="13569" max="13569" width="26" customWidth="1"/>
    <col min="13570" max="13570" width="38.7265625" customWidth="1"/>
    <col min="13571" max="13571" width="65.54296875" customWidth="1"/>
    <col min="13572" max="13572" width="45.54296875" customWidth="1"/>
    <col min="13573" max="13573" width="3.81640625" customWidth="1"/>
    <col min="13574" max="13574" width="17" customWidth="1"/>
    <col min="13575" max="13575" width="16.7265625" customWidth="1"/>
    <col min="13825" max="13825" width="26" customWidth="1"/>
    <col min="13826" max="13826" width="38.7265625" customWidth="1"/>
    <col min="13827" max="13827" width="65.54296875" customWidth="1"/>
    <col min="13828" max="13828" width="45.54296875" customWidth="1"/>
    <col min="13829" max="13829" width="3.81640625" customWidth="1"/>
    <col min="13830" max="13830" width="17" customWidth="1"/>
    <col min="13831" max="13831" width="16.7265625" customWidth="1"/>
    <col min="14081" max="14081" width="26" customWidth="1"/>
    <col min="14082" max="14082" width="38.7265625" customWidth="1"/>
    <col min="14083" max="14083" width="65.54296875" customWidth="1"/>
    <col min="14084" max="14084" width="45.54296875" customWidth="1"/>
    <col min="14085" max="14085" width="3.81640625" customWidth="1"/>
    <col min="14086" max="14086" width="17" customWidth="1"/>
    <col min="14087" max="14087" width="16.7265625" customWidth="1"/>
    <col min="14337" max="14337" width="26" customWidth="1"/>
    <col min="14338" max="14338" width="38.7265625" customWidth="1"/>
    <col min="14339" max="14339" width="65.54296875" customWidth="1"/>
    <col min="14340" max="14340" width="45.54296875" customWidth="1"/>
    <col min="14341" max="14341" width="3.81640625" customWidth="1"/>
    <col min="14342" max="14342" width="17" customWidth="1"/>
    <col min="14343" max="14343" width="16.7265625" customWidth="1"/>
    <col min="14593" max="14593" width="26" customWidth="1"/>
    <col min="14594" max="14594" width="38.7265625" customWidth="1"/>
    <col min="14595" max="14595" width="65.54296875" customWidth="1"/>
    <col min="14596" max="14596" width="45.54296875" customWidth="1"/>
    <col min="14597" max="14597" width="3.81640625" customWidth="1"/>
    <col min="14598" max="14598" width="17" customWidth="1"/>
    <col min="14599" max="14599" width="16.7265625" customWidth="1"/>
    <col min="14849" max="14849" width="26" customWidth="1"/>
    <col min="14850" max="14850" width="38.7265625" customWidth="1"/>
    <col min="14851" max="14851" width="65.54296875" customWidth="1"/>
    <col min="14852" max="14852" width="45.54296875" customWidth="1"/>
    <col min="14853" max="14853" width="3.81640625" customWidth="1"/>
    <col min="14854" max="14854" width="17" customWidth="1"/>
    <col min="14855" max="14855" width="16.7265625" customWidth="1"/>
    <col min="15105" max="15105" width="26" customWidth="1"/>
    <col min="15106" max="15106" width="38.7265625" customWidth="1"/>
    <col min="15107" max="15107" width="65.54296875" customWidth="1"/>
    <col min="15108" max="15108" width="45.54296875" customWidth="1"/>
    <col min="15109" max="15109" width="3.81640625" customWidth="1"/>
    <col min="15110" max="15110" width="17" customWidth="1"/>
    <col min="15111" max="15111" width="16.7265625" customWidth="1"/>
    <col min="15361" max="15361" width="26" customWidth="1"/>
    <col min="15362" max="15362" width="38.7265625" customWidth="1"/>
    <col min="15363" max="15363" width="65.54296875" customWidth="1"/>
    <col min="15364" max="15364" width="45.54296875" customWidth="1"/>
    <col min="15365" max="15365" width="3.81640625" customWidth="1"/>
    <col min="15366" max="15366" width="17" customWidth="1"/>
    <col min="15367" max="15367" width="16.7265625" customWidth="1"/>
    <col min="15617" max="15617" width="26" customWidth="1"/>
    <col min="15618" max="15618" width="38.7265625" customWidth="1"/>
    <col min="15619" max="15619" width="65.54296875" customWidth="1"/>
    <col min="15620" max="15620" width="45.54296875" customWidth="1"/>
    <col min="15621" max="15621" width="3.81640625" customWidth="1"/>
    <col min="15622" max="15622" width="17" customWidth="1"/>
    <col min="15623" max="15623" width="16.7265625" customWidth="1"/>
    <col min="15873" max="15873" width="26" customWidth="1"/>
    <col min="15874" max="15874" width="38.7265625" customWidth="1"/>
    <col min="15875" max="15875" width="65.54296875" customWidth="1"/>
    <col min="15876" max="15876" width="45.54296875" customWidth="1"/>
    <col min="15877" max="15877" width="3.81640625" customWidth="1"/>
    <col min="15878" max="15878" width="17" customWidth="1"/>
    <col min="15879" max="15879" width="16.7265625" customWidth="1"/>
    <col min="16129" max="16129" width="26" customWidth="1"/>
    <col min="16130" max="16130" width="38.7265625" customWidth="1"/>
    <col min="16131" max="16131" width="65.54296875" customWidth="1"/>
    <col min="16132" max="16132" width="45.54296875" customWidth="1"/>
    <col min="16133" max="16133" width="3.81640625" customWidth="1"/>
    <col min="16134" max="16134" width="17" customWidth="1"/>
    <col min="16135" max="16135" width="16.7265625" customWidth="1"/>
  </cols>
  <sheetData>
    <row r="1" spans="1:9" ht="18" x14ac:dyDescent="0.4">
      <c r="G1" s="15"/>
      <c r="H1" s="15"/>
    </row>
    <row r="2" spans="1:9" x14ac:dyDescent="0.35">
      <c r="A2" s="157" t="s">
        <v>144</v>
      </c>
      <c r="B2" s="157"/>
      <c r="C2" s="157"/>
      <c r="D2" s="157"/>
      <c r="E2" s="16"/>
      <c r="F2" s="16"/>
      <c r="G2" s="16"/>
    </row>
    <row r="3" spans="1:9" ht="18" x14ac:dyDescent="0.35">
      <c r="G3" s="17"/>
      <c r="H3" s="17"/>
    </row>
    <row r="4" spans="1:9" ht="18" x14ac:dyDescent="0.35">
      <c r="A4" s="18" t="s">
        <v>145</v>
      </c>
      <c r="B4" s="18" t="s">
        <v>146</v>
      </c>
      <c r="C4" s="18" t="s">
        <v>147</v>
      </c>
      <c r="D4" s="18" t="s">
        <v>148</v>
      </c>
      <c r="G4" s="17"/>
      <c r="H4" s="17"/>
    </row>
    <row r="5" spans="1:9" x14ac:dyDescent="0.35">
      <c r="A5" s="4">
        <v>1</v>
      </c>
      <c r="B5" s="19" t="s">
        <v>149</v>
      </c>
      <c r="C5" s="19" t="s">
        <v>150</v>
      </c>
      <c r="D5" s="19" t="s">
        <v>151</v>
      </c>
      <c r="F5" s="20" t="s">
        <v>152</v>
      </c>
      <c r="G5" s="21"/>
      <c r="H5" s="21"/>
      <c r="I5" s="22"/>
    </row>
    <row r="6" spans="1:9" x14ac:dyDescent="0.35">
      <c r="A6" s="4">
        <v>2</v>
      </c>
      <c r="B6" s="19" t="s">
        <v>153</v>
      </c>
      <c r="C6" s="19" t="s">
        <v>154</v>
      </c>
      <c r="D6" s="19" t="s">
        <v>155</v>
      </c>
      <c r="F6" s="23" t="s">
        <v>156</v>
      </c>
      <c r="G6" s="24"/>
      <c r="H6" s="24"/>
      <c r="I6" s="25"/>
    </row>
    <row r="7" spans="1:9" x14ac:dyDescent="0.35">
      <c r="A7" s="4">
        <v>3</v>
      </c>
      <c r="B7" s="26" t="s">
        <v>157</v>
      </c>
      <c r="C7" s="19" t="s">
        <v>158</v>
      </c>
      <c r="D7" s="19" t="s">
        <v>159</v>
      </c>
    </row>
    <row r="8" spans="1:9" x14ac:dyDescent="0.35">
      <c r="A8" s="4">
        <v>4</v>
      </c>
      <c r="B8" s="19" t="s">
        <v>160</v>
      </c>
      <c r="C8" s="19" t="s">
        <v>161</v>
      </c>
      <c r="D8" s="19" t="s">
        <v>162</v>
      </c>
    </row>
    <row r="9" spans="1:9" x14ac:dyDescent="0.35">
      <c r="A9" s="4">
        <v>5</v>
      </c>
      <c r="B9" s="26" t="s">
        <v>163</v>
      </c>
      <c r="C9" s="19" t="s">
        <v>164</v>
      </c>
      <c r="D9" s="19" t="s">
        <v>165</v>
      </c>
    </row>
    <row r="11" spans="1:9" x14ac:dyDescent="0.35">
      <c r="A11" s="158" t="s">
        <v>166</v>
      </c>
      <c r="B11" s="158"/>
      <c r="C11" s="158"/>
    </row>
    <row r="12" spans="1:9" x14ac:dyDescent="0.35">
      <c r="A12" s="18" t="s">
        <v>145</v>
      </c>
      <c r="B12" s="18" t="s">
        <v>146</v>
      </c>
      <c r="C12" s="18" t="s">
        <v>147</v>
      </c>
    </row>
    <row r="13" spans="1:9" ht="29" x14ac:dyDescent="0.35">
      <c r="A13" s="4">
        <v>1</v>
      </c>
      <c r="B13" s="19" t="s">
        <v>167</v>
      </c>
      <c r="C13" s="27" t="s">
        <v>168</v>
      </c>
      <c r="E13" s="159" t="s">
        <v>169</v>
      </c>
      <c r="F13" s="160"/>
      <c r="G13" s="160"/>
      <c r="H13" s="160"/>
      <c r="I13" s="161"/>
    </row>
    <row r="14" spans="1:9" x14ac:dyDescent="0.35">
      <c r="A14" s="4">
        <v>2</v>
      </c>
      <c r="B14" s="19" t="s">
        <v>170</v>
      </c>
      <c r="C14" s="28" t="s">
        <v>171</v>
      </c>
      <c r="E14" s="162"/>
      <c r="F14" s="163"/>
      <c r="G14" s="163"/>
      <c r="H14" s="163"/>
      <c r="I14" s="164"/>
    </row>
    <row r="15" spans="1:9" x14ac:dyDescent="0.35">
      <c r="A15" s="4">
        <v>3</v>
      </c>
      <c r="B15" s="19" t="s">
        <v>172</v>
      </c>
      <c r="C15" s="28" t="s">
        <v>173</v>
      </c>
    </row>
    <row r="16" spans="1:9" x14ac:dyDescent="0.35">
      <c r="A16" s="4">
        <v>4</v>
      </c>
      <c r="B16" s="19" t="s">
        <v>174</v>
      </c>
      <c r="C16" s="28" t="s">
        <v>175</v>
      </c>
    </row>
    <row r="17" spans="1:3" x14ac:dyDescent="0.35">
      <c r="A17" s="4">
        <v>5</v>
      </c>
      <c r="B17" s="19" t="s">
        <v>176</v>
      </c>
      <c r="C17" s="28" t="s">
        <v>177</v>
      </c>
    </row>
    <row r="18" spans="1:3" x14ac:dyDescent="0.35">
      <c r="A18" s="29"/>
    </row>
    <row r="19" spans="1:3" x14ac:dyDescent="0.35">
      <c r="A19" s="29"/>
    </row>
    <row r="20" spans="1:3" x14ac:dyDescent="0.35">
      <c r="A20" s="30" t="s">
        <v>178</v>
      </c>
    </row>
    <row r="21" spans="1:3" x14ac:dyDescent="0.35">
      <c r="A21" s="30" t="s">
        <v>179</v>
      </c>
    </row>
    <row r="22" spans="1:3" x14ac:dyDescent="0.35">
      <c r="A22" s="18" t="s">
        <v>145</v>
      </c>
      <c r="B22" s="18" t="s">
        <v>180</v>
      </c>
    </row>
    <row r="23" spans="1:3" x14ac:dyDescent="0.35">
      <c r="A23" s="4">
        <v>1</v>
      </c>
      <c r="B23" s="19" t="s">
        <v>181</v>
      </c>
    </row>
    <row r="24" spans="1:3" x14ac:dyDescent="0.35">
      <c r="A24" s="4">
        <v>2</v>
      </c>
      <c r="B24" s="19" t="s">
        <v>182</v>
      </c>
    </row>
    <row r="25" spans="1:3" x14ac:dyDescent="0.35">
      <c r="A25" s="4">
        <v>3</v>
      </c>
      <c r="B25" s="19" t="s">
        <v>183</v>
      </c>
    </row>
    <row r="26" spans="1:3" x14ac:dyDescent="0.35">
      <c r="A26" s="4">
        <v>4</v>
      </c>
      <c r="B26" s="19" t="s">
        <v>184</v>
      </c>
    </row>
    <row r="27" spans="1:3" x14ac:dyDescent="0.35">
      <c r="A27" s="4">
        <v>5</v>
      </c>
      <c r="B27" s="19" t="s">
        <v>185</v>
      </c>
    </row>
    <row r="29" spans="1:3" x14ac:dyDescent="0.35">
      <c r="A29" s="30" t="s">
        <v>186</v>
      </c>
    </row>
    <row r="30" spans="1:3" x14ac:dyDescent="0.35">
      <c r="A30" s="18" t="s">
        <v>145</v>
      </c>
      <c r="B30" s="18" t="s">
        <v>180</v>
      </c>
    </row>
    <row r="31" spans="1:3" x14ac:dyDescent="0.35">
      <c r="A31" s="4">
        <v>1</v>
      </c>
      <c r="B31" s="19" t="s">
        <v>187</v>
      </c>
    </row>
    <row r="32" spans="1:3" x14ac:dyDescent="0.35">
      <c r="A32" s="4">
        <v>2</v>
      </c>
      <c r="B32" s="19" t="s">
        <v>188</v>
      </c>
    </row>
    <row r="33" spans="1:2" x14ac:dyDescent="0.35">
      <c r="A33" s="4">
        <v>3</v>
      </c>
      <c r="B33" s="19" t="s">
        <v>189</v>
      </c>
    </row>
    <row r="34" spans="1:2" x14ac:dyDescent="0.35">
      <c r="A34" s="4">
        <v>4</v>
      </c>
      <c r="B34" s="19" t="s">
        <v>190</v>
      </c>
    </row>
    <row r="35" spans="1:2" x14ac:dyDescent="0.35">
      <c r="A35" s="4">
        <v>5</v>
      </c>
      <c r="B35" s="19" t="s">
        <v>191</v>
      </c>
    </row>
    <row r="37" spans="1:2" x14ac:dyDescent="0.35">
      <c r="A37" s="30" t="s">
        <v>192</v>
      </c>
    </row>
    <row r="38" spans="1:2" x14ac:dyDescent="0.35">
      <c r="A38" s="18" t="s">
        <v>145</v>
      </c>
      <c r="B38" s="18" t="s">
        <v>180</v>
      </c>
    </row>
    <row r="39" spans="1:2" x14ac:dyDescent="0.35">
      <c r="A39" s="4">
        <v>1</v>
      </c>
      <c r="B39" s="19" t="s">
        <v>193</v>
      </c>
    </row>
    <row r="40" spans="1:2" x14ac:dyDescent="0.35">
      <c r="A40" s="4">
        <v>2</v>
      </c>
      <c r="B40" s="19" t="s">
        <v>194</v>
      </c>
    </row>
    <row r="41" spans="1:2" x14ac:dyDescent="0.35">
      <c r="A41" s="4">
        <v>3</v>
      </c>
      <c r="B41" s="19" t="s">
        <v>195</v>
      </c>
    </row>
    <row r="42" spans="1:2" x14ac:dyDescent="0.35">
      <c r="A42" s="4">
        <v>4</v>
      </c>
      <c r="B42" s="19" t="s">
        <v>196</v>
      </c>
    </row>
    <row r="43" spans="1:2" x14ac:dyDescent="0.35">
      <c r="A43" s="4">
        <v>5</v>
      </c>
      <c r="B43" s="19" t="s">
        <v>197</v>
      </c>
    </row>
    <row r="45" spans="1:2" x14ac:dyDescent="0.35">
      <c r="A45" s="30" t="s">
        <v>198</v>
      </c>
    </row>
    <row r="46" spans="1:2" x14ac:dyDescent="0.35">
      <c r="A46" s="18" t="s">
        <v>145</v>
      </c>
      <c r="B46" s="18" t="s">
        <v>180</v>
      </c>
    </row>
    <row r="47" spans="1:2" x14ac:dyDescent="0.35">
      <c r="A47" s="4">
        <v>1</v>
      </c>
      <c r="B47" s="19" t="s">
        <v>199</v>
      </c>
    </row>
    <row r="48" spans="1:2" x14ac:dyDescent="0.35">
      <c r="A48" s="4">
        <v>2</v>
      </c>
      <c r="B48" s="19" t="s">
        <v>200</v>
      </c>
    </row>
    <row r="49" spans="1:9" ht="20" x14ac:dyDescent="0.35">
      <c r="A49" s="4">
        <v>3</v>
      </c>
      <c r="B49" s="19" t="s">
        <v>201</v>
      </c>
      <c r="C49" s="31"/>
      <c r="D49" s="31"/>
      <c r="E49" s="31"/>
      <c r="F49" s="31"/>
      <c r="G49" s="31"/>
      <c r="H49" s="31"/>
      <c r="I49" s="31"/>
    </row>
    <row r="50" spans="1:9" x14ac:dyDescent="0.35">
      <c r="A50" s="4">
        <v>4</v>
      </c>
      <c r="B50" s="19" t="s">
        <v>202</v>
      </c>
    </row>
    <row r="51" spans="1:9" x14ac:dyDescent="0.35">
      <c r="A51" s="4">
        <v>5</v>
      </c>
      <c r="B51" s="19" t="s">
        <v>203</v>
      </c>
    </row>
    <row r="55" spans="1:9" x14ac:dyDescent="0.35">
      <c r="H55" s="165"/>
      <c r="I55" s="165"/>
    </row>
    <row r="57" spans="1:9" ht="115" x14ac:dyDescent="0.35">
      <c r="A57" s="32"/>
      <c r="B57" s="33"/>
      <c r="C57" s="34" t="s">
        <v>204</v>
      </c>
      <c r="D57" s="34"/>
      <c r="E57" s="35" t="s">
        <v>205</v>
      </c>
      <c r="F57" s="36" t="s">
        <v>206</v>
      </c>
      <c r="G57" s="36"/>
    </row>
    <row r="58" spans="1:9" x14ac:dyDescent="0.35">
      <c r="A58" s="37"/>
      <c r="B58" s="37"/>
      <c r="C58" s="38" t="s">
        <v>207</v>
      </c>
      <c r="D58" s="39" t="s">
        <v>208</v>
      </c>
      <c r="E58" s="35"/>
      <c r="F58" s="36"/>
      <c r="G58" s="36"/>
    </row>
    <row r="59" spans="1:9" ht="23" x14ac:dyDescent="0.35">
      <c r="A59" s="40"/>
      <c r="B59" s="41" t="s">
        <v>52</v>
      </c>
      <c r="C59" s="42">
        <v>4</v>
      </c>
      <c r="D59" s="42">
        <v>4</v>
      </c>
      <c r="E59" s="43" t="s">
        <v>209</v>
      </c>
      <c r="F59" s="156" t="s">
        <v>91</v>
      </c>
      <c r="G59" s="156"/>
    </row>
    <row r="60" spans="1:9" ht="115.5" x14ac:dyDescent="0.35">
      <c r="A60" s="40"/>
      <c r="B60" s="41" t="s">
        <v>210</v>
      </c>
      <c r="C60" s="42">
        <v>3</v>
      </c>
      <c r="D60" s="42">
        <v>5</v>
      </c>
      <c r="E60" s="44" t="s">
        <v>209</v>
      </c>
      <c r="F60" s="156" t="s">
        <v>91</v>
      </c>
      <c r="G60" s="156"/>
    </row>
    <row r="61" spans="1:9" ht="66" x14ac:dyDescent="0.35">
      <c r="A61" s="40"/>
      <c r="B61" s="41" t="s">
        <v>211</v>
      </c>
      <c r="C61" s="42">
        <v>3</v>
      </c>
      <c r="D61" s="42">
        <v>3</v>
      </c>
      <c r="E61" s="44" t="s">
        <v>212</v>
      </c>
      <c r="F61" s="156" t="s">
        <v>213</v>
      </c>
      <c r="G61" s="156"/>
    </row>
  </sheetData>
  <mergeCells count="7">
    <mergeCell ref="F61:G61"/>
    <mergeCell ref="A2:D2"/>
    <mergeCell ref="A11:C11"/>
    <mergeCell ref="E13:I14"/>
    <mergeCell ref="H55:I55"/>
    <mergeCell ref="F59:G59"/>
    <mergeCell ref="F60:G6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3"/>
  <sheetViews>
    <sheetView workbookViewId="0">
      <selection activeCell="G5" sqref="G5"/>
    </sheetView>
  </sheetViews>
  <sheetFormatPr baseColWidth="10" defaultRowHeight="14.5" x14ac:dyDescent="0.35"/>
  <cols>
    <col min="2" max="2" width="17.81640625" customWidth="1"/>
    <col min="3" max="3" width="16.1796875" customWidth="1"/>
    <col min="258" max="258" width="17.81640625" customWidth="1"/>
    <col min="259" max="259" width="16.1796875" customWidth="1"/>
    <col min="514" max="514" width="17.81640625" customWidth="1"/>
    <col min="515" max="515" width="16.1796875" customWidth="1"/>
    <col min="770" max="770" width="17.81640625" customWidth="1"/>
    <col min="771" max="771" width="16.1796875" customWidth="1"/>
    <col min="1026" max="1026" width="17.81640625" customWidth="1"/>
    <col min="1027" max="1027" width="16.1796875" customWidth="1"/>
    <col min="1282" max="1282" width="17.81640625" customWidth="1"/>
    <col min="1283" max="1283" width="16.1796875" customWidth="1"/>
    <col min="1538" max="1538" width="17.81640625" customWidth="1"/>
    <col min="1539" max="1539" width="16.1796875" customWidth="1"/>
    <col min="1794" max="1794" width="17.81640625" customWidth="1"/>
    <col min="1795" max="1795" width="16.1796875" customWidth="1"/>
    <col min="2050" max="2050" width="17.81640625" customWidth="1"/>
    <col min="2051" max="2051" width="16.1796875" customWidth="1"/>
    <col min="2306" max="2306" width="17.81640625" customWidth="1"/>
    <col min="2307" max="2307" width="16.1796875" customWidth="1"/>
    <col min="2562" max="2562" width="17.81640625" customWidth="1"/>
    <col min="2563" max="2563" width="16.1796875" customWidth="1"/>
    <col min="2818" max="2818" width="17.81640625" customWidth="1"/>
    <col min="2819" max="2819" width="16.1796875" customWidth="1"/>
    <col min="3074" max="3074" width="17.81640625" customWidth="1"/>
    <col min="3075" max="3075" width="16.1796875" customWidth="1"/>
    <col min="3330" max="3330" width="17.81640625" customWidth="1"/>
    <col min="3331" max="3331" width="16.1796875" customWidth="1"/>
    <col min="3586" max="3586" width="17.81640625" customWidth="1"/>
    <col min="3587" max="3587" width="16.1796875" customWidth="1"/>
    <col min="3842" max="3842" width="17.81640625" customWidth="1"/>
    <col min="3843" max="3843" width="16.1796875" customWidth="1"/>
    <col min="4098" max="4098" width="17.81640625" customWidth="1"/>
    <col min="4099" max="4099" width="16.1796875" customWidth="1"/>
    <col min="4354" max="4354" width="17.81640625" customWidth="1"/>
    <col min="4355" max="4355" width="16.1796875" customWidth="1"/>
    <col min="4610" max="4610" width="17.81640625" customWidth="1"/>
    <col min="4611" max="4611" width="16.1796875" customWidth="1"/>
    <col min="4866" max="4866" width="17.81640625" customWidth="1"/>
    <col min="4867" max="4867" width="16.1796875" customWidth="1"/>
    <col min="5122" max="5122" width="17.81640625" customWidth="1"/>
    <col min="5123" max="5123" width="16.1796875" customWidth="1"/>
    <col min="5378" max="5378" width="17.81640625" customWidth="1"/>
    <col min="5379" max="5379" width="16.1796875" customWidth="1"/>
    <col min="5634" max="5634" width="17.81640625" customWidth="1"/>
    <col min="5635" max="5635" width="16.1796875" customWidth="1"/>
    <col min="5890" max="5890" width="17.81640625" customWidth="1"/>
    <col min="5891" max="5891" width="16.1796875" customWidth="1"/>
    <col min="6146" max="6146" width="17.81640625" customWidth="1"/>
    <col min="6147" max="6147" width="16.1796875" customWidth="1"/>
    <col min="6402" max="6402" width="17.81640625" customWidth="1"/>
    <col min="6403" max="6403" width="16.1796875" customWidth="1"/>
    <col min="6658" max="6658" width="17.81640625" customWidth="1"/>
    <col min="6659" max="6659" width="16.1796875" customWidth="1"/>
    <col min="6914" max="6914" width="17.81640625" customWidth="1"/>
    <col min="6915" max="6915" width="16.1796875" customWidth="1"/>
    <col min="7170" max="7170" width="17.81640625" customWidth="1"/>
    <col min="7171" max="7171" width="16.1796875" customWidth="1"/>
    <col min="7426" max="7426" width="17.81640625" customWidth="1"/>
    <col min="7427" max="7427" width="16.1796875" customWidth="1"/>
    <col min="7682" max="7682" width="17.81640625" customWidth="1"/>
    <col min="7683" max="7683" width="16.1796875" customWidth="1"/>
    <col min="7938" max="7938" width="17.81640625" customWidth="1"/>
    <col min="7939" max="7939" width="16.1796875" customWidth="1"/>
    <col min="8194" max="8194" width="17.81640625" customWidth="1"/>
    <col min="8195" max="8195" width="16.1796875" customWidth="1"/>
    <col min="8450" max="8450" width="17.81640625" customWidth="1"/>
    <col min="8451" max="8451" width="16.1796875" customWidth="1"/>
    <col min="8706" max="8706" width="17.81640625" customWidth="1"/>
    <col min="8707" max="8707" width="16.1796875" customWidth="1"/>
    <col min="8962" max="8962" width="17.81640625" customWidth="1"/>
    <col min="8963" max="8963" width="16.1796875" customWidth="1"/>
    <col min="9218" max="9218" width="17.81640625" customWidth="1"/>
    <col min="9219" max="9219" width="16.1796875" customWidth="1"/>
    <col min="9474" max="9474" width="17.81640625" customWidth="1"/>
    <col min="9475" max="9475" width="16.1796875" customWidth="1"/>
    <col min="9730" max="9730" width="17.81640625" customWidth="1"/>
    <col min="9731" max="9731" width="16.1796875" customWidth="1"/>
    <col min="9986" max="9986" width="17.81640625" customWidth="1"/>
    <col min="9987" max="9987" width="16.1796875" customWidth="1"/>
    <col min="10242" max="10242" width="17.81640625" customWidth="1"/>
    <col min="10243" max="10243" width="16.1796875" customWidth="1"/>
    <col min="10498" max="10498" width="17.81640625" customWidth="1"/>
    <col min="10499" max="10499" width="16.1796875" customWidth="1"/>
    <col min="10754" max="10754" width="17.81640625" customWidth="1"/>
    <col min="10755" max="10755" width="16.1796875" customWidth="1"/>
    <col min="11010" max="11010" width="17.81640625" customWidth="1"/>
    <col min="11011" max="11011" width="16.1796875" customWidth="1"/>
    <col min="11266" max="11266" width="17.81640625" customWidth="1"/>
    <col min="11267" max="11267" width="16.1796875" customWidth="1"/>
    <col min="11522" max="11522" width="17.81640625" customWidth="1"/>
    <col min="11523" max="11523" width="16.1796875" customWidth="1"/>
    <col min="11778" max="11778" width="17.81640625" customWidth="1"/>
    <col min="11779" max="11779" width="16.1796875" customWidth="1"/>
    <col min="12034" max="12034" width="17.81640625" customWidth="1"/>
    <col min="12035" max="12035" width="16.1796875" customWidth="1"/>
    <col min="12290" max="12290" width="17.81640625" customWidth="1"/>
    <col min="12291" max="12291" width="16.1796875" customWidth="1"/>
    <col min="12546" max="12546" width="17.81640625" customWidth="1"/>
    <col min="12547" max="12547" width="16.1796875" customWidth="1"/>
    <col min="12802" max="12802" width="17.81640625" customWidth="1"/>
    <col min="12803" max="12803" width="16.1796875" customWidth="1"/>
    <col min="13058" max="13058" width="17.81640625" customWidth="1"/>
    <col min="13059" max="13059" width="16.1796875" customWidth="1"/>
    <col min="13314" max="13314" width="17.81640625" customWidth="1"/>
    <col min="13315" max="13315" width="16.1796875" customWidth="1"/>
    <col min="13570" max="13570" width="17.81640625" customWidth="1"/>
    <col min="13571" max="13571" width="16.1796875" customWidth="1"/>
    <col min="13826" max="13826" width="17.81640625" customWidth="1"/>
    <col min="13827" max="13827" width="16.1796875" customWidth="1"/>
    <col min="14082" max="14082" width="17.81640625" customWidth="1"/>
    <col min="14083" max="14083" width="16.1796875" customWidth="1"/>
    <col min="14338" max="14338" width="17.81640625" customWidth="1"/>
    <col min="14339" max="14339" width="16.1796875" customWidth="1"/>
    <col min="14594" max="14594" width="17.81640625" customWidth="1"/>
    <col min="14595" max="14595" width="16.1796875" customWidth="1"/>
    <col min="14850" max="14850" width="17.81640625" customWidth="1"/>
    <col min="14851" max="14851" width="16.1796875" customWidth="1"/>
    <col min="15106" max="15106" width="17.81640625" customWidth="1"/>
    <col min="15107" max="15107" width="16.1796875" customWidth="1"/>
    <col min="15362" max="15362" width="17.81640625" customWidth="1"/>
    <col min="15363" max="15363" width="16.1796875" customWidth="1"/>
    <col min="15618" max="15618" width="17.81640625" customWidth="1"/>
    <col min="15619" max="15619" width="16.1796875" customWidth="1"/>
    <col min="15874" max="15874" width="17.81640625" customWidth="1"/>
    <col min="15875" max="15875" width="16.1796875" customWidth="1"/>
    <col min="16130" max="16130" width="17.81640625" customWidth="1"/>
    <col min="16131" max="16131" width="16.1796875" customWidth="1"/>
  </cols>
  <sheetData>
    <row r="1" spans="1:11" x14ac:dyDescent="0.35">
      <c r="I1" s="45">
        <v>11</v>
      </c>
      <c r="J1" s="49" t="s">
        <v>26</v>
      </c>
      <c r="K1" s="46" t="s">
        <v>80</v>
      </c>
    </row>
    <row r="2" spans="1:11" x14ac:dyDescent="0.35">
      <c r="A2" s="169" t="s">
        <v>145</v>
      </c>
      <c r="B2" s="172" t="s">
        <v>23</v>
      </c>
      <c r="C2" s="173" t="s">
        <v>214</v>
      </c>
      <c r="D2" s="173"/>
      <c r="E2" s="173"/>
      <c r="F2" s="173"/>
      <c r="G2" s="173"/>
      <c r="I2" s="45">
        <v>21</v>
      </c>
      <c r="J2" s="49" t="s">
        <v>26</v>
      </c>
      <c r="K2" s="46" t="s">
        <v>80</v>
      </c>
    </row>
    <row r="3" spans="1:11" x14ac:dyDescent="0.35">
      <c r="A3" s="170"/>
      <c r="B3" s="172"/>
      <c r="C3" s="47">
        <v>1</v>
      </c>
      <c r="D3" s="47">
        <v>2</v>
      </c>
      <c r="E3" s="47">
        <v>3</v>
      </c>
      <c r="F3" s="47">
        <v>4</v>
      </c>
      <c r="G3" s="47">
        <v>5</v>
      </c>
      <c r="I3" s="45">
        <v>31</v>
      </c>
      <c r="J3" s="49" t="s">
        <v>26</v>
      </c>
      <c r="K3" s="46" t="s">
        <v>80</v>
      </c>
    </row>
    <row r="4" spans="1:11" x14ac:dyDescent="0.35">
      <c r="A4" s="171"/>
      <c r="B4" s="172"/>
      <c r="C4" s="47" t="s">
        <v>215</v>
      </c>
      <c r="D4" s="47" t="s">
        <v>170</v>
      </c>
      <c r="E4" s="47" t="s">
        <v>216</v>
      </c>
      <c r="F4" s="47" t="s">
        <v>174</v>
      </c>
      <c r="G4" s="47" t="s">
        <v>176</v>
      </c>
      <c r="I4" s="45">
        <v>12</v>
      </c>
      <c r="J4" s="49" t="s">
        <v>26</v>
      </c>
      <c r="K4" s="46" t="s">
        <v>80</v>
      </c>
    </row>
    <row r="5" spans="1:11" x14ac:dyDescent="0.35">
      <c r="A5" s="47">
        <v>1</v>
      </c>
      <c r="B5" s="48" t="s">
        <v>217</v>
      </c>
      <c r="C5" s="49" t="s">
        <v>218</v>
      </c>
      <c r="D5" s="49" t="s">
        <v>218</v>
      </c>
      <c r="E5" s="50" t="s">
        <v>219</v>
      </c>
      <c r="F5" s="51" t="s">
        <v>220</v>
      </c>
      <c r="G5" s="51" t="s">
        <v>220</v>
      </c>
      <c r="I5" s="45">
        <v>22</v>
      </c>
      <c r="J5" s="49" t="s">
        <v>26</v>
      </c>
      <c r="K5" s="46" t="s">
        <v>80</v>
      </c>
    </row>
    <row r="6" spans="1:11" x14ac:dyDescent="0.35">
      <c r="A6" s="47">
        <v>2</v>
      </c>
      <c r="B6" s="48" t="s">
        <v>153</v>
      </c>
      <c r="C6" s="49" t="s">
        <v>218</v>
      </c>
      <c r="D6" s="49" t="s">
        <v>218</v>
      </c>
      <c r="E6" s="50" t="s">
        <v>219</v>
      </c>
      <c r="F6" s="51" t="s">
        <v>220</v>
      </c>
      <c r="G6" s="52" t="s">
        <v>17</v>
      </c>
      <c r="I6" s="53">
        <v>41</v>
      </c>
      <c r="J6" s="50" t="s">
        <v>32</v>
      </c>
      <c r="K6" s="46" t="s">
        <v>33</v>
      </c>
    </row>
    <row r="7" spans="1:11" x14ac:dyDescent="0.35">
      <c r="A7" s="47">
        <v>3</v>
      </c>
      <c r="B7" s="48" t="s">
        <v>221</v>
      </c>
      <c r="C7" s="49" t="s">
        <v>218</v>
      </c>
      <c r="D7" s="50" t="s">
        <v>219</v>
      </c>
      <c r="E7" s="51" t="s">
        <v>220</v>
      </c>
      <c r="F7" s="52" t="s">
        <v>17</v>
      </c>
      <c r="G7" s="52" t="s">
        <v>17</v>
      </c>
      <c r="I7" s="53">
        <v>32</v>
      </c>
      <c r="J7" s="50" t="s">
        <v>32</v>
      </c>
      <c r="K7" s="46" t="s">
        <v>33</v>
      </c>
    </row>
    <row r="8" spans="1:11" x14ac:dyDescent="0.35">
      <c r="A8" s="47">
        <v>4</v>
      </c>
      <c r="B8" s="48" t="s">
        <v>222</v>
      </c>
      <c r="C8" s="50" t="s">
        <v>219</v>
      </c>
      <c r="D8" s="51" t="s">
        <v>220</v>
      </c>
      <c r="E8" s="51" t="s">
        <v>220</v>
      </c>
      <c r="F8" s="52" t="s">
        <v>17</v>
      </c>
      <c r="G8" s="52" t="s">
        <v>17</v>
      </c>
      <c r="I8" s="53">
        <v>13</v>
      </c>
      <c r="J8" s="50" t="s">
        <v>32</v>
      </c>
      <c r="K8" s="46" t="s">
        <v>33</v>
      </c>
    </row>
    <row r="9" spans="1:11" x14ac:dyDescent="0.35">
      <c r="A9" s="47">
        <v>5</v>
      </c>
      <c r="B9" s="48" t="s">
        <v>223</v>
      </c>
      <c r="C9" s="51" t="s">
        <v>220</v>
      </c>
      <c r="D9" s="51" t="s">
        <v>220</v>
      </c>
      <c r="E9" s="52" t="s">
        <v>17</v>
      </c>
      <c r="F9" s="52" t="s">
        <v>17</v>
      </c>
      <c r="G9" s="52" t="s">
        <v>17</v>
      </c>
      <c r="I9" s="53">
        <v>23</v>
      </c>
      <c r="J9" s="50" t="s">
        <v>32</v>
      </c>
      <c r="K9" s="46" t="s">
        <v>33</v>
      </c>
    </row>
    <row r="10" spans="1:11" x14ac:dyDescent="0.35">
      <c r="I10" s="54">
        <v>51</v>
      </c>
      <c r="J10" s="51" t="s">
        <v>28</v>
      </c>
      <c r="K10" s="46" t="s">
        <v>213</v>
      </c>
    </row>
    <row r="11" spans="1:11" x14ac:dyDescent="0.35">
      <c r="I11" s="54">
        <v>42</v>
      </c>
      <c r="J11" s="51" t="s">
        <v>28</v>
      </c>
      <c r="K11" s="46" t="s">
        <v>213</v>
      </c>
    </row>
    <row r="12" spans="1:11" x14ac:dyDescent="0.35">
      <c r="A12" s="169" t="s">
        <v>145</v>
      </c>
      <c r="B12" s="172" t="s">
        <v>23</v>
      </c>
      <c r="C12" s="173" t="s">
        <v>214</v>
      </c>
      <c r="D12" s="173"/>
      <c r="E12" s="173"/>
      <c r="F12" s="173"/>
      <c r="G12" s="173"/>
      <c r="I12" s="54">
        <v>52</v>
      </c>
      <c r="J12" s="51" t="s">
        <v>28</v>
      </c>
      <c r="K12" s="46" t="s">
        <v>213</v>
      </c>
    </row>
    <row r="13" spans="1:11" x14ac:dyDescent="0.35">
      <c r="A13" s="170"/>
      <c r="B13" s="172"/>
      <c r="C13" s="47">
        <v>1</v>
      </c>
      <c r="D13" s="47">
        <v>2</v>
      </c>
      <c r="E13" s="47">
        <v>3</v>
      </c>
      <c r="F13" s="47">
        <v>4</v>
      </c>
      <c r="G13" s="47">
        <v>5</v>
      </c>
      <c r="I13" s="54">
        <v>33</v>
      </c>
      <c r="J13" s="51" t="s">
        <v>28</v>
      </c>
      <c r="K13" s="46" t="s">
        <v>213</v>
      </c>
    </row>
    <row r="14" spans="1:11" x14ac:dyDescent="0.35">
      <c r="A14" s="171"/>
      <c r="B14" s="172"/>
      <c r="C14" s="47" t="s">
        <v>215</v>
      </c>
      <c r="D14" s="47" t="s">
        <v>170</v>
      </c>
      <c r="E14" s="47" t="s">
        <v>216</v>
      </c>
      <c r="F14" s="47" t="s">
        <v>174</v>
      </c>
      <c r="G14" s="47" t="s">
        <v>176</v>
      </c>
      <c r="I14" s="54">
        <v>43</v>
      </c>
      <c r="J14" s="51" t="s">
        <v>28</v>
      </c>
      <c r="K14" s="46" t="s">
        <v>213</v>
      </c>
    </row>
    <row r="15" spans="1:11" x14ac:dyDescent="0.35">
      <c r="A15" s="47">
        <v>1</v>
      </c>
      <c r="B15" s="48" t="s">
        <v>217</v>
      </c>
      <c r="C15" s="49">
        <v>1.1000000000000001</v>
      </c>
      <c r="D15" s="49">
        <v>1.2</v>
      </c>
      <c r="E15" s="50">
        <v>1.3</v>
      </c>
      <c r="F15" s="51">
        <v>1.4</v>
      </c>
      <c r="G15" s="51">
        <v>1.5</v>
      </c>
      <c r="I15" s="54">
        <v>14</v>
      </c>
      <c r="J15" s="51" t="s">
        <v>28</v>
      </c>
      <c r="K15" s="46" t="s">
        <v>213</v>
      </c>
    </row>
    <row r="16" spans="1:11" x14ac:dyDescent="0.35">
      <c r="A16" s="47">
        <v>2</v>
      </c>
      <c r="B16" s="48" t="s">
        <v>153</v>
      </c>
      <c r="C16" s="49">
        <v>2.1</v>
      </c>
      <c r="D16" s="49">
        <v>2.2000000000000002</v>
      </c>
      <c r="E16" s="50">
        <v>2.2999999999999998</v>
      </c>
      <c r="F16" s="51">
        <v>2.4</v>
      </c>
      <c r="G16" s="52">
        <v>2.5</v>
      </c>
      <c r="I16" s="54">
        <v>24</v>
      </c>
      <c r="J16" s="51" t="s">
        <v>28</v>
      </c>
      <c r="K16" s="46" t="s">
        <v>213</v>
      </c>
    </row>
    <row r="17" spans="1:11" x14ac:dyDescent="0.35">
      <c r="A17" s="47">
        <v>3</v>
      </c>
      <c r="B17" s="48" t="s">
        <v>221</v>
      </c>
      <c r="C17" s="49">
        <v>3.1</v>
      </c>
      <c r="D17" s="50">
        <v>3.2</v>
      </c>
      <c r="E17" s="51">
        <v>3.3</v>
      </c>
      <c r="F17" s="52">
        <v>3.4</v>
      </c>
      <c r="G17" s="52">
        <v>3.5</v>
      </c>
      <c r="I17" s="54">
        <v>15</v>
      </c>
      <c r="J17" s="51" t="s">
        <v>28</v>
      </c>
      <c r="K17" s="46" t="s">
        <v>213</v>
      </c>
    </row>
    <row r="18" spans="1:11" x14ac:dyDescent="0.35">
      <c r="A18" s="47">
        <v>4</v>
      </c>
      <c r="B18" s="48" t="s">
        <v>222</v>
      </c>
      <c r="C18" s="50">
        <v>4.0999999999999996</v>
      </c>
      <c r="D18" s="51">
        <v>4.2</v>
      </c>
      <c r="E18" s="51">
        <v>4.3</v>
      </c>
      <c r="F18" s="52">
        <v>4.4000000000000004</v>
      </c>
      <c r="G18" s="52">
        <v>4.5</v>
      </c>
      <c r="I18" s="55">
        <v>53</v>
      </c>
      <c r="J18" s="52" t="s">
        <v>35</v>
      </c>
      <c r="K18" s="56" t="s">
        <v>91</v>
      </c>
    </row>
    <row r="19" spans="1:11" x14ac:dyDescent="0.35">
      <c r="A19" s="47">
        <v>5</v>
      </c>
      <c r="B19" s="48" t="s">
        <v>223</v>
      </c>
      <c r="C19" s="51">
        <v>5.0999999999999996</v>
      </c>
      <c r="D19" s="51">
        <v>5.2</v>
      </c>
      <c r="E19" s="52">
        <v>5.3</v>
      </c>
      <c r="F19" s="52">
        <v>5.4</v>
      </c>
      <c r="G19" s="52">
        <v>5.5</v>
      </c>
      <c r="I19" s="55">
        <v>34</v>
      </c>
      <c r="J19" s="52" t="s">
        <v>35</v>
      </c>
      <c r="K19" s="56" t="s">
        <v>91</v>
      </c>
    </row>
    <row r="20" spans="1:11" x14ac:dyDescent="0.35">
      <c r="I20" s="55">
        <v>44</v>
      </c>
      <c r="J20" s="52" t="s">
        <v>35</v>
      </c>
      <c r="K20" s="56" t="s">
        <v>91</v>
      </c>
    </row>
    <row r="21" spans="1:11" x14ac:dyDescent="0.35">
      <c r="I21" s="55">
        <v>54</v>
      </c>
      <c r="J21" s="52" t="s">
        <v>35</v>
      </c>
      <c r="K21" s="56" t="s">
        <v>91</v>
      </c>
    </row>
    <row r="22" spans="1:11" x14ac:dyDescent="0.35">
      <c r="B22" s="57" t="s">
        <v>224</v>
      </c>
      <c r="C22" s="58" t="s">
        <v>80</v>
      </c>
      <c r="D22" s="59"/>
      <c r="E22" s="59"/>
      <c r="F22" s="60"/>
      <c r="I22" s="55">
        <v>25</v>
      </c>
      <c r="J22" s="52" t="s">
        <v>35</v>
      </c>
      <c r="K22" s="56" t="s">
        <v>91</v>
      </c>
    </row>
    <row r="23" spans="1:11" x14ac:dyDescent="0.35">
      <c r="B23" s="61" t="s">
        <v>225</v>
      </c>
      <c r="C23" s="58" t="s">
        <v>33</v>
      </c>
      <c r="D23" s="59"/>
      <c r="E23" s="59"/>
      <c r="F23" s="60"/>
      <c r="I23" s="55">
        <v>35</v>
      </c>
      <c r="J23" s="52" t="s">
        <v>35</v>
      </c>
      <c r="K23" s="56" t="s">
        <v>91</v>
      </c>
    </row>
    <row r="24" spans="1:11" x14ac:dyDescent="0.35">
      <c r="B24" s="62" t="s">
        <v>226</v>
      </c>
      <c r="C24" s="58" t="s">
        <v>213</v>
      </c>
      <c r="D24" s="59"/>
      <c r="E24" s="59"/>
      <c r="F24" s="60"/>
      <c r="I24" s="55">
        <v>45</v>
      </c>
      <c r="J24" s="52" t="s">
        <v>35</v>
      </c>
      <c r="K24" s="56" t="s">
        <v>91</v>
      </c>
    </row>
    <row r="25" spans="1:11" x14ac:dyDescent="0.35">
      <c r="B25" s="63" t="s">
        <v>227</v>
      </c>
      <c r="C25" s="166" t="s">
        <v>91</v>
      </c>
      <c r="D25" s="167"/>
      <c r="E25" s="167"/>
      <c r="F25" s="168"/>
      <c r="I25" s="55">
        <v>55</v>
      </c>
      <c r="J25" s="52" t="s">
        <v>35</v>
      </c>
      <c r="K25" s="56" t="s">
        <v>91</v>
      </c>
    </row>
    <row r="46" spans="6:7" x14ac:dyDescent="0.35">
      <c r="F46" s="56"/>
      <c r="G46" s="56"/>
    </row>
    <row r="47" spans="6:7" x14ac:dyDescent="0.35">
      <c r="F47" s="56"/>
      <c r="G47" s="56"/>
    </row>
    <row r="48" spans="6:7" x14ac:dyDescent="0.35">
      <c r="F48" s="56"/>
      <c r="G48" s="56"/>
    </row>
    <row r="49" spans="6:7" x14ac:dyDescent="0.35">
      <c r="F49" s="56"/>
      <c r="G49" s="56"/>
    </row>
    <row r="50" spans="6:7" x14ac:dyDescent="0.35">
      <c r="F50" s="56"/>
      <c r="G50" s="56"/>
    </row>
    <row r="51" spans="6:7" x14ac:dyDescent="0.35">
      <c r="F51" s="56"/>
      <c r="G51" s="56"/>
    </row>
    <row r="52" spans="6:7" x14ac:dyDescent="0.35">
      <c r="F52" s="56"/>
      <c r="G52" s="56"/>
    </row>
    <row r="53" spans="6:7" x14ac:dyDescent="0.35">
      <c r="F53" s="56"/>
      <c r="G53" s="56"/>
    </row>
  </sheetData>
  <sheetProtection sheet="1" objects="1" scenarios="1"/>
  <mergeCells count="7">
    <mergeCell ref="C25:F25"/>
    <mergeCell ref="A2:A4"/>
    <mergeCell ref="B2:B4"/>
    <mergeCell ref="C2:G2"/>
    <mergeCell ref="A12:A14"/>
    <mergeCell ref="B12:B14"/>
    <mergeCell ref="C12: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MATRIZ DE RIESGO</vt:lpstr>
      <vt:lpstr>TABLA DE PROBABILIDAD</vt:lpstr>
      <vt:lpstr>Matriz</vt:lpstr>
      <vt:lpstr>RUMOR</vt:lpstr>
      <vt:lpstr>'MATRIZ DE RIESGO'!Títulos_a_imprimir</vt:lpstr>
      <vt:lpstr>'MATRIZ DE RIESGO'!vSistólica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García Pinedo</dc:creator>
  <cp:lastModifiedBy>Paula García P</cp:lastModifiedBy>
  <dcterms:created xsi:type="dcterms:W3CDTF">2021-06-14T19:58:53Z</dcterms:created>
  <dcterms:modified xsi:type="dcterms:W3CDTF">2024-01-31T22:54:37Z</dcterms:modified>
</cp:coreProperties>
</file>