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8445"/>
  </bookViews>
  <sheets>
    <sheet name="Ejemplo" sheetId="3" r:id="rId1"/>
  </sheets>
  <definedNames>
    <definedName name="_xlnm.Print_Titles" localSheetId="0">Ejemplo!$1:$16</definedName>
  </definedNames>
  <calcPr calcId="152511"/>
</workbook>
</file>

<file path=xl/calcChain.xml><?xml version="1.0" encoding="utf-8"?>
<calcChain xmlns="http://schemas.openxmlformats.org/spreadsheetml/2006/main">
  <c r="Y39" i="3" l="1"/>
  <c r="Y22" i="3"/>
  <c r="Y38" i="3" l="1"/>
  <c r="Y37" i="3"/>
  <c r="Y36" i="3"/>
  <c r="Y30" i="3"/>
  <c r="Y29" i="3"/>
  <c r="Y28" i="3"/>
  <c r="Y27" i="3"/>
  <c r="Y26" i="3"/>
  <c r="Y23" i="3"/>
  <c r="Y20" i="3"/>
  <c r="J57" i="3"/>
  <c r="M57" i="3"/>
  <c r="L57" i="3"/>
  <c r="K57" i="3"/>
  <c r="T40" i="3" l="1"/>
</calcChain>
</file>

<file path=xl/comments1.xml><?xml version="1.0" encoding="utf-8"?>
<comments xmlns="http://schemas.openxmlformats.org/spreadsheetml/2006/main">
  <authors>
    <author>MARIA LLORENTE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Proyecto Inscrito en Banco de Proyectos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ACORDE CON EL NOMBRE DEL SUBPROGRAMA 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OBJETIVO DESCRITO EN EL PLAN DE DESARROLLO PARA EL SUBPROGRAMA. REVISAR POAI ADJUNTO A ESTE FORMATO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Ponderador que se encuentra en  Alfasig para el Subprograma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Si el Subprograma tiene varias Metas e Indicadores se escriben Todos</t>
        </r>
      </text>
    </comment>
    <comment ref="AA15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Nombre del Secretario Responsable</t>
        </r>
      </text>
    </comment>
    <comment ref="AA20" authorId="0" shapeId="0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Nombre del Secretario Responsable</t>
        </r>
      </text>
    </comment>
  </commentList>
</comments>
</file>

<file path=xl/sharedStrings.xml><?xml version="1.0" encoding="utf-8"?>
<sst xmlns="http://schemas.openxmlformats.org/spreadsheetml/2006/main" count="299" uniqueCount="157">
  <si>
    <t xml:space="preserve">PLAN </t>
  </si>
  <si>
    <t xml:space="preserve">PAGINA: 1 de 1 </t>
  </si>
  <si>
    <t xml:space="preserve"> NIVEL DE IMPORTANCIA DEL PROYECTO
%</t>
  </si>
  <si>
    <t>META  DE PRODUCTO POR ACTIVIDAD</t>
  </si>
  <si>
    <t>RECURSOS $</t>
  </si>
  <si>
    <t>RESPONSABLE</t>
  </si>
  <si>
    <t>OBSERVACIONES</t>
  </si>
  <si>
    <t>1o TRIM.</t>
  </si>
  <si>
    <t>2o TRIM.</t>
  </si>
  <si>
    <t>3o TRIM.</t>
  </si>
  <si>
    <t>4o TRIM.</t>
  </si>
  <si>
    <t>ACTIVIDADES</t>
  </si>
  <si>
    <t>PROPIOS</t>
  </si>
  <si>
    <t xml:space="preserve">CREDITO </t>
  </si>
  <si>
    <t>NACION</t>
  </si>
  <si>
    <t>MCP</t>
  </si>
  <si>
    <t>OTROS CONTRAPARTIDA</t>
  </si>
  <si>
    <t xml:space="preserve">SUBPROGRAMA: </t>
  </si>
  <si>
    <t xml:space="preserve">PROCESO DE PLANIFICACIÓN DEPARTAMENTAL </t>
  </si>
  <si>
    <t>CODIGO: PD-P6-F1</t>
  </si>
  <si>
    <t>VERSION: 03</t>
  </si>
  <si>
    <t>SECRETARIA  RESPONSABLE</t>
  </si>
  <si>
    <t>PLAN DE ACCIÓN : 2021</t>
  </si>
  <si>
    <t xml:space="preserve">PROGRAMA: 
</t>
  </si>
  <si>
    <t>COMPONENTE</t>
  </si>
  <si>
    <t xml:space="preserve">SECTOR FUT: </t>
  </si>
  <si>
    <t>EJE ESTRATEGICO ESTRUCTURAL</t>
  </si>
  <si>
    <t>PILAR  ESTRATEGICO TRANSVERSAL</t>
  </si>
  <si>
    <t>SECRETARIO Y/O GERENTE, DIRECTOR RESPONSABLE</t>
  </si>
  <si>
    <t>CODIGO BANCO DE PROYECTOS</t>
  </si>
  <si>
    <t>NOMBRE DEL PROYECTO</t>
  </si>
  <si>
    <t>META DE PRODUCTO POR PERIODO 2021</t>
  </si>
  <si>
    <t>LINEA BASE DE LA ACTIVIDAD</t>
  </si>
  <si>
    <t>SGP</t>
  </si>
  <si>
    <t>SGR</t>
  </si>
  <si>
    <t>APORTE DEL PROYECTO AL  PLAN PARA LA VIGENCIA %</t>
  </si>
  <si>
    <t>EJEMPLO</t>
  </si>
  <si>
    <t>OBJETIVO DEL PROYECTO</t>
  </si>
  <si>
    <t>EDUCACIÓN</t>
  </si>
  <si>
    <t>Es resultado del ponderador que se encuentra en Alphasig para el Indicador de producto</t>
  </si>
  <si>
    <t xml:space="preserve">Total del Proyecto , acorde con el Monte del Subprograma </t>
  </si>
  <si>
    <t>NOMBRE DEL INDICADOR DE LA ACTIVIDAD</t>
  </si>
  <si>
    <t>META DE LA ACTIVIDAD</t>
  </si>
  <si>
    <t xml:space="preserve"> NOMBRE DEL INDICADOR DE PRODUCTO DEL PLAN DE DESARROLLO</t>
  </si>
  <si>
    <t>META 2021 DEL INDICADOR DE PRODUCTO DEL PLAN DE DESARROLLO</t>
  </si>
  <si>
    <t>LINEA BASE 2019 DEL INDICADOR DE PRODUCTO</t>
  </si>
  <si>
    <t>VALOR ESPERADO DEL INDIACDOR  DE PRODUCTO 2021</t>
  </si>
  <si>
    <t>VALOR ESPERADO DE LA ACTIVIDAD 2021</t>
  </si>
  <si>
    <t>Favor tener en cuenta los recursos del Presupuesto 2021</t>
  </si>
  <si>
    <t>ESCUDO GOBERNACIÓN</t>
  </si>
  <si>
    <t xml:space="preserve">Esta Parte de Actividades es donde se deben colocar las metas de gestión </t>
  </si>
  <si>
    <t>En este POAI se encuentran los Sectores FUT y Los Objetivos de los Subprogramas Y/O PROYECTOS</t>
  </si>
  <si>
    <t xml:space="preserve">Total del Proyecto , acorde con el Monto del Subprograma </t>
  </si>
  <si>
    <t>NOTA ACALARATORIA -* FAVOR LEER ESTA NOTA Y BORRAR AL ENVIAR EL PLAN DE ACCIÓN AL DAP. *FAVOR NO MODIFICAR EL FORMATO EN CUANTO A ESTRUCTURA, DEBEN INSERTAR LAS FILAS DE SUS COMPETENCIA</t>
  </si>
  <si>
    <r>
      <t>Resaltado en Verde es un ejemplo de Educación</t>
    </r>
    <r>
      <rPr>
        <b/>
        <sz val="12"/>
        <color rgb="FFFF0000"/>
        <rFont val="Calibri"/>
        <family val="2"/>
        <scheme val="minor"/>
      </rPr>
      <t xml:space="preserve">.  Favor diligenciar toda la información de cada columna y las de las Lineas estrategicas, componentes,  secretaria, programa y subprograma
*Si el Subprograma tiene varios Indicadores deben presentar los Proyectos con Todos los Indicadores de ese Subprograma, para que sea acorde con el Plan de Desarrollo y Plan Indicativo. 
</t>
    </r>
    <r>
      <rPr>
        <sz val="12"/>
        <color rgb="FFFF0000"/>
        <rFont val="Calibri"/>
        <family val="2"/>
        <scheme val="minor"/>
      </rPr>
      <t>* A cada Indicador de producto del Plan de Desarrollo,  deben incluir las ACTIVIDADES ,  metas de las actividades y el indicador de cada actividad para alcanzar las metas de cada indicador de producto, no repetir los indicadores de producto del plan,  en las actividades del proyecto.</t>
    </r>
  </si>
  <si>
    <t>Se adjunta POAI Propuesto por el DAP, de acuerdo a lo Programado en el Plan Indicativo, debido a que la mayoría de las Secretarías no Inscribieron los Proyectos 2021 en Banco de Proyectos.</t>
  </si>
  <si>
    <t>Oportunidad y emprendimiento</t>
  </si>
  <si>
    <t>Desarrollo economico para el bienestar y la competitividad</t>
  </si>
  <si>
    <t>Agua potable y saneamiento básico</t>
  </si>
  <si>
    <t>SECRETARÍA DE INFRAESTRUCTURA</t>
  </si>
  <si>
    <t>GLORIA CECILIA CABRALES SOLANO</t>
  </si>
  <si>
    <t>Agua potable para el bienestar</t>
  </si>
  <si>
    <t>Agua potable,alcantarillado y aseo para el bienestar</t>
  </si>
  <si>
    <t>Número de metros cúbicos/ día, potables producidos con la Construcción, optimización y/o ampliación de una planta de tratamiento de agua potable (PTAP) zona urbana</t>
  </si>
  <si>
    <t>45.956 m3/día</t>
  </si>
  <si>
    <t>Numero de Campañas de ahorro y uso eficiente del agua en el Departamento</t>
  </si>
  <si>
    <t>Número de nuevos acueductos veredales construidos</t>
  </si>
  <si>
    <t>Número de acueductos veredales optimizados, rehabilitados y/o ampliados.</t>
  </si>
  <si>
    <t>Saneamiento Básico para la equidad</t>
  </si>
  <si>
    <t>Número de nuevas acometidas Domiciliarias de alcantarillados instaladas</t>
  </si>
  <si>
    <t>Metros lineales de red de alcantarillado instalados</t>
  </si>
  <si>
    <t>150.000ml</t>
  </si>
  <si>
    <t>Aseo para el bienestar</t>
  </si>
  <si>
    <t>nd</t>
  </si>
  <si>
    <t>Número de eventos de educación informal para el manejo integral de residuos sólidos en la zona rural</t>
  </si>
  <si>
    <t>Modelo piloto para la gestión integral de residuos sólidos en el área rural implementado</t>
  </si>
  <si>
    <t>Un relleno sanitario Regional construido</t>
  </si>
  <si>
    <t>Número de botaderos a cielo abierto clausurados o en proceso de post clausura</t>
  </si>
  <si>
    <t>Número de municipios apoyados para la gestión en aprovechamiento de residuos solidos</t>
  </si>
  <si>
    <t>Fortalecimiento institucional</t>
  </si>
  <si>
    <t>Número de nuevos esquemas de operación regional para la prestación del servicio de acueducto y saneamiento básico implementados</t>
  </si>
  <si>
    <t>Programa para el manejo empresarial de los servicios públicos de agua potable y saneamiento en el departamento fortalecido</t>
  </si>
  <si>
    <t>ND</t>
  </si>
  <si>
    <t xml:space="preserve">Documento técnico de estudio y diseño para el manejo y disposición de residuos sólidos realizado </t>
  </si>
  <si>
    <t>0.25%</t>
  </si>
  <si>
    <t>-</t>
  </si>
  <si>
    <t>Gloria Cecila Cabrales Solano</t>
  </si>
  <si>
    <t>Red de distribución ampliada</t>
  </si>
  <si>
    <t>PTAP construidos, ampliados y/o optimizados</t>
  </si>
  <si>
    <t>Incrementar la cobertura del servicio de alcantarillado en el Departamento  a través de la optimización y ampliación del servicio a suscriptores de los sistemas de alcantarillado urbano y la vinculación de nuevos usuarios en la zona rural.</t>
  </si>
  <si>
    <t>Optimizar y ampliar la cobertura para la prestación de los servicios domiciliarios de recolección, aprovechamiento y disposición final de residuos sólidos en el departamento a través de la adquisición de quipos, el apoyo en la construcción de una solución regional para el manejo de la disposición final de residuos sólidos y una solución de manejo integral de residuos sólidos en la zona rural, de tal forma que se logre minimizar los efectos de los factores de alteración de la salud pública y de la contaminación ambiental asociados al mal manejo de los residuos sólidos en el departamento.</t>
  </si>
  <si>
    <t>Implementar esquemas operativos que garanticen la eficacia, eficiencia y oportunidad en la prestación de los servicios públicos de alcantarillado, aseo y agua potable en  los municipios del Departamento.</t>
  </si>
  <si>
    <t>Servicios de educación informal para el ahorro y usos eficiente del agua</t>
  </si>
  <si>
    <t>Micromedidores instalados</t>
  </si>
  <si>
    <t>Captaciones construida</t>
  </si>
  <si>
    <t>Servicio de apoyo para la conservación de microcuencas abastecedoras de acueductos</t>
  </si>
  <si>
    <t xml:space="preserve">Acueductos veredales construidos </t>
  </si>
  <si>
    <t>Acueductos veredales optimizados, rehabilitados y/o ampliados.</t>
  </si>
  <si>
    <t>Metros lineales de tubería instalados</t>
  </si>
  <si>
    <t>Número de eventos de educación informal en ahorro y uso eficiente del agua en el departamento</t>
  </si>
  <si>
    <t>Número de micromedidores instalados en la zona urbana para la disminución del Índice de Agua no contabilizada</t>
  </si>
  <si>
    <t>Número de captaciones construidas en la zona urbana.</t>
  </si>
  <si>
    <t>Número de municipios apoyados para la conservación de microcuencas que abastecen los acueductos en el departamento.</t>
  </si>
  <si>
    <t>Acometidas Domiciliarias de alcantarillados instaladas</t>
  </si>
  <si>
    <t xml:space="preserve">Red de alcantarillado ampliado </t>
  </si>
  <si>
    <t xml:space="preserve">PTAR construidos, ampliados y/o optimizados </t>
  </si>
  <si>
    <t>Número de sistemas de tratamiento de aguas residuales construidos, ampliados, optimizados y/o mejorados en zona urbana</t>
  </si>
  <si>
    <t xml:space="preserve">Unidades sanitarias con saneamiento básico construidas </t>
  </si>
  <si>
    <t>Número de unidades básicas sanitarias construidas para el manejo de las aguas residuales en la zona rural nucleadas y dispersas del departamento de Córdoba.</t>
  </si>
  <si>
    <t xml:space="preserve">Maquinaria para el manejo de residuos sólidos adquiridas </t>
  </si>
  <si>
    <t xml:space="preserve">Número de carros compactadores / buldócer / retroexcavadoras / volquetas / otros / adquiridos en operación </t>
  </si>
  <si>
    <t>Implementación de un modelo piloto para la gestión integral de residuos sólidos en el área rural</t>
  </si>
  <si>
    <t xml:space="preserve">Servicio de estudio técnico para la solución regional de disposición final de residuos solidos </t>
  </si>
  <si>
    <t>Soluciones de disposición final de residuos sólidos construidas</t>
  </si>
  <si>
    <t>Botaderos a cielo abierto clausurados o en proceso de post clausura</t>
  </si>
  <si>
    <t>Municipios apoyados para la gestión en aprovechamiento de residuos solidos</t>
  </si>
  <si>
    <t>Servicio de apoyo para el fortalecimiento en la prestación del servicio de acueducto y saneamiento básico a los municipios del departamento de córdoba</t>
  </si>
  <si>
    <t xml:space="preserve">Número de municipios apoyados por el PDA en el fortalecimiento de la prestación del servicio </t>
  </si>
  <si>
    <t xml:space="preserve">Implementación de esquemas de operación regionales en el departamento de Córdoba para la prestación del servicio de acueducto y saneamiento básico  </t>
  </si>
  <si>
    <t xml:space="preserve">Número de nuevos esquemas de operación regional para la prestación del servicio de acueducto y saneamiento básico implementados </t>
  </si>
  <si>
    <t>Fortalecimiento del programa para el manejo empresarial de los servicios públicos de agua potable y saneamiento en el departamento</t>
  </si>
  <si>
    <t xml:space="preserve">Servicio de suministro de agua potable zona rural </t>
  </si>
  <si>
    <t>Nuevos Litros de agua potable suministrados zona rural por emergencia COVID 19</t>
  </si>
  <si>
    <t>15.000ml</t>
  </si>
  <si>
    <t>Servicio de educación informal para el manejo integral de residuos sólidos en la zona rural</t>
  </si>
  <si>
    <t>Atender a las poblaciones rurales del departamento de Córdoba con el suministro de agua potable para la prevención, mitigación y presunción de infección causada por el COVID-19.</t>
  </si>
  <si>
    <t>Construcción de redes de acueducto en el departamento</t>
  </si>
  <si>
    <t xml:space="preserve">Capacitaciones en ahorro y uso eficiente del agua en el departamento </t>
  </si>
  <si>
    <t xml:space="preserve">Construcción de acueductos en la vereda Mata de Caña, Rondo, Corea, Caño Pezcao, El llano  </t>
  </si>
  <si>
    <t>Optimización de los acuedcutos veredales en el departamento</t>
  </si>
  <si>
    <t>Metros lineales de tuberia instalados</t>
  </si>
  <si>
    <t>Optimización de Plantas de tratamiento en el departamento</t>
  </si>
  <si>
    <t>Suministro e instalación de micormedidores en el departamento</t>
  </si>
  <si>
    <t>Construcción de captaciones de agua cruda</t>
  </si>
  <si>
    <t>Portecciones de recargas hidricas en el departamento</t>
  </si>
  <si>
    <t>Micormedidores instaldos</t>
  </si>
  <si>
    <t>Captaciones construidas</t>
  </si>
  <si>
    <t>Zona de recargas hidricas protegidas</t>
  </si>
  <si>
    <t>Construcción de acoemtidas domiciliarias en el departamento</t>
  </si>
  <si>
    <t>Extensión de redes de alcantarillado sanitario en el departamento</t>
  </si>
  <si>
    <t xml:space="preserve"> Acometidas Domiciliarias de alcantarillados instaladas</t>
  </si>
  <si>
    <t>Construcción de planta de tratamiento de agua residual</t>
  </si>
  <si>
    <t>Plantas de tratamiento de agua residual construidas</t>
  </si>
  <si>
    <t xml:space="preserve">unidades básicas sanitarias construidas </t>
  </si>
  <si>
    <t>Construcción de unidades basicas sanitarias  en Valencia, Tierralta, San JosedeUre</t>
  </si>
  <si>
    <t>Número de carros compactadores entregados</t>
  </si>
  <si>
    <t>Adquisición de carro compactador</t>
  </si>
  <si>
    <t>Capacitaciones realizadas</t>
  </si>
  <si>
    <t>Apoyo a los municipios para el manejo integral de residuos sólidos en la zona rural</t>
  </si>
  <si>
    <t>Contratación consultoria para laclausira a cielo abierto en los municipios(Estudios de geotecnia, estudios de impacto ambiental)</t>
  </si>
  <si>
    <t>Contratos ejecutados</t>
  </si>
  <si>
    <t>Programa para la implementación sobre el aprovechamiento de  los residuos solidos en 4 municipios
(Estudios estaciones de trasferencia)</t>
  </si>
  <si>
    <t>Programa implementado</t>
  </si>
  <si>
    <t>plan de aseguramiento implementado</t>
  </si>
  <si>
    <t>Plan de asegurmaiento(asistencia técnica,administrativa,financiera,juridica a las empresas de servicios públicos domiciliarios)</t>
  </si>
  <si>
    <t xml:space="preserve">Implementación del programa de agua potable, saneamiento basico y aseo para el bienestar </t>
  </si>
  <si>
    <t>Esquemas de operación regionalpara la prestación del servicio de acueducto y saneamiento básico implementados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</si>
</sst>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b/>
      <sz val="8"/>
      <color rgb="FF00B050"/>
      <name val="Arial Narrow"/>
      <family val="2"/>
    </font>
    <font>
      <sz val="8"/>
      <color rgb="FF00B050"/>
      <name val="Arial Narrow"/>
      <family val="2"/>
    </font>
    <font>
      <sz val="12"/>
      <color rgb="FFFF0000"/>
      <name val="Calibri"/>
      <family val="2"/>
      <scheme val="minor"/>
    </font>
    <font>
      <sz val="12"/>
      <color rgb="FFFF0000"/>
      <name val="Arial Narrow"/>
      <family val="2"/>
    </font>
    <font>
      <b/>
      <sz val="11"/>
      <color rgb="FF00B050"/>
      <name val="Calibri"/>
      <family val="2"/>
      <scheme val="minor"/>
    </font>
    <font>
      <b/>
      <sz val="16"/>
      <color rgb="FFFF0000"/>
      <name val="Arial Narrow"/>
      <family val="2"/>
    </font>
    <font>
      <b/>
      <sz val="11"/>
      <color rgb="FF00B050"/>
      <name val="Arial Narrow"/>
      <family val="2"/>
    </font>
    <font>
      <b/>
      <sz val="20"/>
      <color rgb="FF00B050"/>
      <name val="Arial Narrow"/>
      <family val="2"/>
    </font>
    <font>
      <b/>
      <sz val="12"/>
      <color rgb="FFFF0000"/>
      <name val="Arial Narrow"/>
      <family val="2"/>
    </font>
    <font>
      <b/>
      <sz val="12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B050"/>
      <name val="Arial Narrow"/>
      <family val="2"/>
    </font>
    <font>
      <b/>
      <sz val="8"/>
      <color rgb="FFFF0000"/>
      <name val="Arial Narrow"/>
      <family val="2"/>
    </font>
    <font>
      <sz val="16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229">
    <xf numFmtId="0" fontId="0" fillId="0" borderId="0" xfId="0"/>
    <xf numFmtId="0" fontId="2" fillId="0" borderId="0" xfId="4" applyFont="1"/>
    <xf numFmtId="0" fontId="2" fillId="0" borderId="0" xfId="4" applyFont="1" applyBorder="1"/>
    <xf numFmtId="0" fontId="0" fillId="0" borderId="0" xfId="0" applyFill="1"/>
    <xf numFmtId="0" fontId="2" fillId="0" borderId="2" xfId="4" applyFont="1" applyFill="1" applyBorder="1"/>
    <xf numFmtId="0" fontId="2" fillId="0" borderId="3" xfId="4" applyFont="1" applyFill="1" applyBorder="1" applyAlignment="1">
      <alignment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2" fillId="0" borderId="7" xfId="4" applyFont="1" applyFill="1" applyBorder="1"/>
    <xf numFmtId="0" fontId="3" fillId="0" borderId="8" xfId="4" applyFont="1" applyFill="1" applyBorder="1" applyAlignment="1">
      <alignment vertical="center" wrapText="1"/>
    </xf>
    <xf numFmtId="0" fontId="2" fillId="0" borderId="1" xfId="4" applyFont="1" applyBorder="1" applyAlignment="1">
      <alignment horizontal="justify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justify" vertical="center"/>
    </xf>
    <xf numFmtId="0" fontId="2" fillId="0" borderId="0" xfId="4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5" fillId="0" borderId="0" xfId="0" applyFont="1" applyBorder="1"/>
    <xf numFmtId="0" fontId="5" fillId="0" borderId="0" xfId="0" applyFont="1" applyBorder="1" applyAlignment="1">
      <alignment horizontal="justify" vertical="center"/>
    </xf>
    <xf numFmtId="0" fontId="2" fillId="0" borderId="2" xfId="4" applyFont="1" applyFill="1" applyBorder="1" applyAlignment="1"/>
    <xf numFmtId="0" fontId="3" fillId="0" borderId="2" xfId="4" applyFont="1" applyFill="1" applyBorder="1" applyAlignment="1"/>
    <xf numFmtId="0" fontId="3" fillId="0" borderId="2" xfId="4" applyFont="1" applyFill="1" applyBorder="1"/>
    <xf numFmtId="0" fontId="3" fillId="0" borderId="9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justify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0" fillId="0" borderId="0" xfId="0" applyBorder="1" applyAlignment="1"/>
    <xf numFmtId="0" fontId="9" fillId="0" borderId="2" xfId="4" applyFont="1" applyFill="1" applyBorder="1" applyAlignment="1">
      <alignment vertical="center"/>
    </xf>
    <xf numFmtId="0" fontId="2" fillId="0" borderId="0" xfId="4" applyFont="1" applyBorder="1" applyAlignment="1">
      <alignment vertical="center"/>
    </xf>
    <xf numFmtId="0" fontId="9" fillId="0" borderId="0" xfId="4" applyFont="1" applyFill="1" applyBorder="1" applyAlignment="1">
      <alignment horizontal="justify" vertical="center" wrapText="1"/>
    </xf>
    <xf numFmtId="0" fontId="9" fillId="0" borderId="0" xfId="4" applyFont="1" applyFill="1" applyBorder="1" applyAlignment="1">
      <alignment horizontal="center" vertical="center"/>
    </xf>
    <xf numFmtId="164" fontId="10" fillId="0" borderId="0" xfId="2" applyFont="1" applyBorder="1" applyAlignment="1">
      <alignment vertical="center"/>
    </xf>
    <xf numFmtId="0" fontId="9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164" fontId="10" fillId="0" borderId="1" xfId="2" applyFont="1" applyBorder="1" applyAlignment="1">
      <alignment vertical="center"/>
    </xf>
    <xf numFmtId="0" fontId="2" fillId="0" borderId="1" xfId="4" applyFont="1" applyBorder="1" applyAlignment="1">
      <alignment vertical="center"/>
    </xf>
    <xf numFmtId="0" fontId="13" fillId="0" borderId="0" xfId="0" applyFont="1" applyBorder="1"/>
    <xf numFmtId="0" fontId="14" fillId="0" borderId="0" xfId="0" applyFont="1" applyBorder="1" applyAlignment="1">
      <alignment vertical="center"/>
    </xf>
    <xf numFmtId="0" fontId="17" fillId="0" borderId="1" xfId="4" applyFont="1" applyFill="1" applyBorder="1" applyAlignment="1"/>
    <xf numFmtId="0" fontId="17" fillId="0" borderId="9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justify"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3" fillId="0" borderId="11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textRotation="90" wrapText="1"/>
    </xf>
    <xf numFmtId="0" fontId="19" fillId="2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/>
    </xf>
    <xf numFmtId="2" fontId="10" fillId="0" borderId="1" xfId="4" applyNumberFormat="1" applyFont="1" applyFill="1" applyBorder="1" applyAlignment="1">
      <alignment vertical="center"/>
    </xf>
    <xf numFmtId="0" fontId="3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1" xfId="4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1" xfId="2" applyNumberFormat="1" applyFont="1" applyFill="1" applyBorder="1" applyAlignment="1">
      <alignment horizontal="center" vertical="center" textRotation="90" wrapText="1"/>
    </xf>
    <xf numFmtId="0" fontId="9" fillId="0" borderId="2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0" fontId="2" fillId="4" borderId="7" xfId="4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/>
    </xf>
    <xf numFmtId="0" fontId="10" fillId="4" borderId="2" xfId="4" applyFont="1" applyFill="1" applyBorder="1" applyAlignment="1">
      <alignment horizontal="center" vertical="center"/>
    </xf>
    <xf numFmtId="10" fontId="10" fillId="4" borderId="1" xfId="4" applyNumberFormat="1" applyFont="1" applyFill="1" applyBorder="1" applyAlignment="1">
      <alignment horizontal="center" vertical="center"/>
    </xf>
    <xf numFmtId="3" fontId="10" fillId="4" borderId="1" xfId="2" applyNumberFormat="1" applyFont="1" applyFill="1" applyBorder="1" applyAlignment="1">
      <alignment horizontal="center" vertical="center" wrapText="1"/>
    </xf>
    <xf numFmtId="164" fontId="10" fillId="4" borderId="1" xfId="2" applyFont="1" applyFill="1" applyBorder="1" applyAlignment="1">
      <alignment horizontal="center" vertical="center"/>
    </xf>
    <xf numFmtId="164" fontId="10" fillId="4" borderId="0" xfId="2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9" fillId="0" borderId="2" xfId="4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textRotation="90" wrapText="1"/>
    </xf>
    <xf numFmtId="0" fontId="2" fillId="0" borderId="1" xfId="4" applyFont="1" applyFill="1" applyBorder="1" applyAlignment="1">
      <alignment horizontal="justify" vertical="center"/>
    </xf>
    <xf numFmtId="0" fontId="2" fillId="0" borderId="0" xfId="4" applyFont="1" applyFill="1" applyBorder="1" applyAlignment="1">
      <alignment horizontal="justify" vertical="center"/>
    </xf>
    <xf numFmtId="3" fontId="5" fillId="0" borderId="0" xfId="0" applyNumberFormat="1" applyFont="1" applyFill="1" applyBorder="1" applyAlignment="1">
      <alignment horizontal="justify" vertical="center"/>
    </xf>
    <xf numFmtId="0" fontId="10" fillId="0" borderId="1" xfId="4" applyFont="1" applyFill="1" applyBorder="1" applyAlignment="1">
      <alignment horizontal="justify" vertical="center" wrapText="1"/>
    </xf>
    <xf numFmtId="164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3" fontId="10" fillId="0" borderId="1" xfId="2" applyNumberFormat="1" applyFont="1" applyFill="1" applyBorder="1" applyAlignment="1">
      <alignment vertical="center" textRotation="90" wrapText="1"/>
    </xf>
    <xf numFmtId="0" fontId="19" fillId="2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/>
    </xf>
    <xf numFmtId="2" fontId="10" fillId="0" borderId="4" xfId="4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14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horizontal="center" vertical="center"/>
    </xf>
    <xf numFmtId="164" fontId="10" fillId="0" borderId="4" xfId="2" applyFont="1" applyFill="1" applyBorder="1" applyAlignment="1">
      <alignment horizontal="center" vertical="center" wrapText="1"/>
    </xf>
    <xf numFmtId="164" fontId="10" fillId="0" borderId="5" xfId="2" applyFont="1" applyFill="1" applyBorder="1" applyAlignment="1">
      <alignment horizontal="center" vertical="center" wrapText="1"/>
    </xf>
    <xf numFmtId="164" fontId="10" fillId="0" borderId="6" xfId="2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2" fontId="10" fillId="0" borderId="4" xfId="4" applyNumberFormat="1" applyFont="1" applyFill="1" applyBorder="1" applyAlignment="1">
      <alignment horizontal="center" vertical="center"/>
    </xf>
    <xf numFmtId="2" fontId="10" fillId="0" borderId="6" xfId="4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3" fillId="0" borderId="11" xfId="4" applyFont="1" applyFill="1" applyBorder="1" applyAlignment="1">
      <alignment horizontal="center"/>
    </xf>
    <xf numFmtId="0" fontId="10" fillId="0" borderId="4" xfId="4" applyFont="1" applyFill="1" applyBorder="1" applyAlignment="1">
      <alignment horizontal="center" wrapText="1"/>
    </xf>
    <xf numFmtId="0" fontId="10" fillId="0" borderId="5" xfId="4" applyFont="1" applyFill="1" applyBorder="1" applyAlignment="1">
      <alignment horizontal="center" wrapText="1"/>
    </xf>
    <xf numFmtId="0" fontId="22" fillId="0" borderId="1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/>
    </xf>
    <xf numFmtId="0" fontId="16" fillId="0" borderId="2" xfId="4" applyFont="1" applyFill="1" applyBorder="1" applyAlignment="1">
      <alignment horizontal="center"/>
    </xf>
    <xf numFmtId="0" fontId="8" fillId="0" borderId="9" xfId="4" applyFont="1" applyFill="1" applyBorder="1" applyAlignment="1">
      <alignment horizontal="left"/>
    </xf>
    <xf numFmtId="0" fontId="8" fillId="0" borderId="2" xfId="4" applyFont="1" applyFill="1" applyBorder="1" applyAlignment="1">
      <alignment horizontal="left"/>
    </xf>
    <xf numFmtId="0" fontId="19" fillId="2" borderId="9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19" fillId="2" borderId="7" xfId="4" applyFont="1" applyFill="1" applyBorder="1" applyAlignment="1">
      <alignment horizontal="center" vertical="center" wrapText="1"/>
    </xf>
    <xf numFmtId="0" fontId="19" fillId="2" borderId="4" xfId="4" applyFont="1" applyFill="1" applyBorder="1" applyAlignment="1">
      <alignment horizontal="center" vertical="center" wrapText="1"/>
    </xf>
    <xf numFmtId="0" fontId="19" fillId="2" borderId="6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/>
    </xf>
    <xf numFmtId="0" fontId="3" fillId="3" borderId="9" xfId="4" applyFont="1" applyFill="1" applyBorder="1" applyAlignment="1">
      <alignment horizontal="left" vertical="center" wrapText="1"/>
    </xf>
    <xf numFmtId="0" fontId="3" fillId="3" borderId="2" xfId="4" applyFont="1" applyFill="1" applyBorder="1" applyAlignment="1">
      <alignment horizontal="left" vertical="center" wrapText="1"/>
    </xf>
    <xf numFmtId="0" fontId="3" fillId="3" borderId="7" xfId="4" applyFont="1" applyFill="1" applyBorder="1" applyAlignment="1">
      <alignment horizontal="left" vertical="center" wrapText="1"/>
    </xf>
    <xf numFmtId="0" fontId="21" fillId="0" borderId="2" xfId="4" applyFont="1" applyFill="1" applyBorder="1" applyAlignment="1">
      <alignment horizontal="left"/>
    </xf>
    <xf numFmtId="0" fontId="3" fillId="3" borderId="9" xfId="4" applyFont="1" applyFill="1" applyBorder="1" applyAlignment="1">
      <alignment horizontal="left"/>
    </xf>
    <xf numFmtId="0" fontId="3" fillId="3" borderId="2" xfId="4" applyFont="1" applyFill="1" applyBorder="1" applyAlignment="1">
      <alignment horizontal="left"/>
    </xf>
    <xf numFmtId="0" fontId="3" fillId="3" borderId="7" xfId="4" applyFont="1" applyFill="1" applyBorder="1" applyAlignment="1">
      <alignment horizontal="left"/>
    </xf>
    <xf numFmtId="0" fontId="5" fillId="0" borderId="0" xfId="0" applyFont="1" applyBorder="1" applyAlignment="1">
      <alignment horizontal="justify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3" fillId="2" borderId="14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2" borderId="1" xfId="4" applyFont="1" applyFill="1" applyBorder="1" applyAlignment="1">
      <alignment horizontal="center"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8" fillId="0" borderId="11" xfId="4" applyFont="1" applyFill="1" applyBorder="1" applyAlignment="1">
      <alignment horizontal="center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2" fillId="0" borderId="9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7" xfId="4" applyFont="1" applyFill="1" applyBorder="1" applyAlignment="1">
      <alignment horizontal="center"/>
    </xf>
    <xf numFmtId="0" fontId="15" fillId="0" borderId="2" xfId="4" applyFont="1" applyFill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9" fillId="2" borderId="1" xfId="4" applyFont="1" applyFill="1" applyBorder="1" applyAlignment="1">
      <alignment horizontal="left" vertical="center" wrapText="1"/>
    </xf>
    <xf numFmtId="0" fontId="3" fillId="0" borderId="9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/>
    </xf>
    <xf numFmtId="0" fontId="3" fillId="0" borderId="7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4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2" fontId="10" fillId="0" borderId="5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horizontal="left" vertical="center" wrapText="1"/>
    </xf>
    <xf numFmtId="0" fontId="9" fillId="0" borderId="10" xfId="4" applyFont="1" applyFill="1" applyBorder="1" applyAlignment="1">
      <alignment horizontal="center" vertical="center"/>
    </xf>
    <xf numFmtId="2" fontId="10" fillId="0" borderId="1" xfId="4" applyNumberFormat="1" applyFont="1" applyFill="1" applyBorder="1" applyAlignment="1">
      <alignment horizontal="center" vertical="center"/>
    </xf>
    <xf numFmtId="164" fontId="10" fillId="0" borderId="1" xfId="2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left" vertical="center" wrapText="1"/>
    </xf>
    <xf numFmtId="0" fontId="10" fillId="0" borderId="11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/>
    </xf>
    <xf numFmtId="2" fontId="2" fillId="0" borderId="2" xfId="4" applyNumberFormat="1" applyFont="1" applyFill="1" applyBorder="1" applyAlignment="1">
      <alignment horizontal="center" vertical="center" wrapText="1"/>
    </xf>
    <xf numFmtId="2" fontId="10" fillId="0" borderId="2" xfId="4" applyNumberFormat="1" applyFont="1" applyFill="1" applyBorder="1" applyAlignment="1">
      <alignment horizontal="center" vertical="center"/>
    </xf>
    <xf numFmtId="2" fontId="10" fillId="0" borderId="1" xfId="2" applyNumberFormat="1" applyFont="1" applyFill="1" applyBorder="1" applyAlignment="1">
      <alignment horizontal="center" vertical="center" wrapText="1"/>
    </xf>
    <xf numFmtId="2" fontId="2" fillId="0" borderId="1" xfId="4" applyNumberFormat="1" applyFont="1" applyBorder="1" applyAlignment="1">
      <alignment horizontal="center" vertical="center"/>
    </xf>
    <xf numFmtId="2" fontId="2" fillId="0" borderId="0" xfId="4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10" fillId="0" borderId="4" xfId="4" applyNumberFormat="1" applyFont="1" applyFill="1" applyBorder="1" applyAlignment="1">
      <alignment horizontal="center" vertical="center"/>
    </xf>
    <xf numFmtId="1" fontId="10" fillId="0" borderId="6" xfId="4" applyNumberFormat="1" applyFont="1" applyFill="1" applyBorder="1" applyAlignment="1">
      <alignment horizontal="center" vertical="center"/>
    </xf>
    <xf numFmtId="1" fontId="10" fillId="0" borderId="4" xfId="4" applyNumberFormat="1" applyFont="1" applyFill="1" applyBorder="1" applyAlignment="1">
      <alignment vertical="center"/>
    </xf>
    <xf numFmtId="1" fontId="10" fillId="0" borderId="6" xfId="4" applyNumberFormat="1" applyFont="1" applyFill="1" applyBorder="1" applyAlignment="1">
      <alignment vertical="center"/>
    </xf>
    <xf numFmtId="0" fontId="10" fillId="4" borderId="1" xfId="4" applyFont="1" applyFill="1" applyBorder="1" applyAlignment="1">
      <alignment vertical="center"/>
    </xf>
    <xf numFmtId="4" fontId="10" fillId="4" borderId="1" xfId="2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164" fontId="10" fillId="0" borderId="1" xfId="2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/>
    </xf>
    <xf numFmtId="164" fontId="10" fillId="0" borderId="1" xfId="4" applyNumberFormat="1" applyFont="1" applyFill="1" applyBorder="1" applyAlignment="1">
      <alignment vertical="center" wrapText="1"/>
    </xf>
    <xf numFmtId="164" fontId="10" fillId="0" borderId="4" xfId="2" applyFont="1" applyFill="1" applyBorder="1" applyAlignment="1">
      <alignment vertical="center" wrapText="1"/>
    </xf>
    <xf numFmtId="164" fontId="10" fillId="0" borderId="6" xfId="2" applyFont="1" applyFill="1" applyBorder="1" applyAlignment="1">
      <alignment vertical="center" wrapText="1"/>
    </xf>
    <xf numFmtId="164" fontId="10" fillId="0" borderId="4" xfId="2" applyFont="1" applyFill="1" applyBorder="1" applyAlignment="1">
      <alignment vertical="center" wrapText="1"/>
    </xf>
    <xf numFmtId="0" fontId="10" fillId="0" borderId="4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/>
    </xf>
    <xf numFmtId="2" fontId="19" fillId="2" borderId="1" xfId="4" applyNumberFormat="1" applyFont="1" applyFill="1" applyBorder="1" applyAlignment="1">
      <alignment horizontal="center" vertical="center" wrapText="1"/>
    </xf>
    <xf numFmtId="0" fontId="19" fillId="2" borderId="1" xfId="4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>
      <alignment horizontal="center"/>
    </xf>
    <xf numFmtId="0" fontId="10" fillId="0" borderId="1" xfId="4" applyFont="1" applyBorder="1" applyAlignment="1">
      <alignment horizontal="center" vertical="center"/>
    </xf>
    <xf numFmtId="0" fontId="10" fillId="0" borderId="3" xfId="4" applyFont="1" applyFill="1" applyBorder="1" applyAlignment="1">
      <alignment horizontal="left" vertical="center" wrapText="1"/>
    </xf>
    <xf numFmtId="0" fontId="3" fillId="0" borderId="11" xfId="4" applyFont="1" applyFill="1" applyBorder="1" applyAlignment="1"/>
    <xf numFmtId="164" fontId="10" fillId="0" borderId="5" xfId="2" applyFont="1" applyFill="1" applyBorder="1" applyAlignment="1">
      <alignment vertical="center" wrapText="1"/>
    </xf>
    <xf numFmtId="0" fontId="10" fillId="0" borderId="5" xfId="4" applyFont="1" applyFill="1" applyBorder="1" applyAlignment="1">
      <alignment vertical="center"/>
    </xf>
    <xf numFmtId="164" fontId="9" fillId="0" borderId="1" xfId="4" applyNumberFormat="1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164" fontId="9" fillId="0" borderId="2" xfId="4" applyNumberFormat="1" applyFont="1" applyFill="1" applyBorder="1" applyAlignment="1">
      <alignment vertical="center" wrapText="1"/>
    </xf>
    <xf numFmtId="164" fontId="9" fillId="0" borderId="0" xfId="4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1" xfId="4" applyFont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textRotation="255" wrapText="1"/>
    </xf>
  </cellXfs>
  <cellStyles count="5">
    <cellStyle name="Euro" xfId="1"/>
    <cellStyle name="Millares [0]" xfId="2" builtinId="6"/>
    <cellStyle name="Millares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8"/>
  <sheetViews>
    <sheetView tabSelected="1" topLeftCell="A17" zoomScale="75" zoomScaleNormal="75" workbookViewId="0">
      <selection activeCell="D20" sqref="D20:D30"/>
    </sheetView>
  </sheetViews>
  <sheetFormatPr baseColWidth="10" defaultRowHeight="15" x14ac:dyDescent="0.25"/>
  <cols>
    <col min="1" max="1" width="0.28515625" customWidth="1"/>
    <col min="2" max="2" width="11.5703125" customWidth="1"/>
    <col min="3" max="3" width="15.28515625" customWidth="1"/>
    <col min="4" max="4" width="28.140625" customWidth="1"/>
    <col min="5" max="5" width="10.7109375" customWidth="1"/>
    <col min="6" max="6" width="28" style="58" customWidth="1"/>
    <col min="7" max="7" width="27.7109375" style="88" customWidth="1"/>
    <col min="8" max="8" width="12.140625" style="194" customWidth="1"/>
    <col min="9" max="9" width="14.28515625" style="75" customWidth="1"/>
    <col min="10" max="10" width="6.7109375" customWidth="1"/>
    <col min="11" max="11" width="7.28515625" customWidth="1"/>
    <col min="12" max="13" width="7" customWidth="1"/>
    <col min="14" max="14" width="30.28515625" style="88" customWidth="1"/>
    <col min="15" max="15" width="12" style="215" customWidth="1"/>
    <col min="16" max="16" width="34.7109375" style="88" customWidth="1"/>
    <col min="17" max="17" width="11.42578125" style="62" customWidth="1"/>
    <col min="18" max="18" width="12.28515625" style="62" customWidth="1"/>
    <col min="19" max="19" width="10.28515625" customWidth="1"/>
    <col min="20" max="20" width="17.28515625" style="215" customWidth="1"/>
    <col min="21" max="21" width="13.85546875" style="215" customWidth="1"/>
    <col min="22" max="22" width="11.140625" customWidth="1"/>
    <col min="23" max="24" width="6.28515625" customWidth="1"/>
    <col min="25" max="25" width="17.5703125" style="3" customWidth="1"/>
    <col min="26" max="26" width="10" customWidth="1"/>
    <col min="27" max="27" width="13.28515625" customWidth="1"/>
    <col min="28" max="28" width="14.5703125" customWidth="1"/>
  </cols>
  <sheetData>
    <row r="1" spans="1:44" ht="9" customHeight="1" x14ac:dyDescent="0.25">
      <c r="A1" s="3"/>
      <c r="B1" s="153" t="s">
        <v>49</v>
      </c>
      <c r="C1" s="139"/>
      <c r="D1" s="140"/>
      <c r="E1" s="140"/>
      <c r="F1" s="140"/>
      <c r="G1" s="140"/>
      <c r="H1" s="140"/>
      <c r="I1" s="150" t="s">
        <v>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70"/>
      <c r="U1" s="170"/>
      <c r="V1" s="170"/>
      <c r="W1" s="170"/>
      <c r="X1" s="170"/>
      <c r="Y1" s="170"/>
      <c r="Z1" s="170"/>
      <c r="AA1" s="166" t="s">
        <v>19</v>
      </c>
      <c r="AB1" s="167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8.25" customHeight="1" x14ac:dyDescent="0.25">
      <c r="A2" s="3"/>
      <c r="B2" s="154"/>
      <c r="C2" s="141"/>
      <c r="D2" s="142"/>
      <c r="E2" s="142"/>
      <c r="F2" s="142"/>
      <c r="G2" s="142"/>
      <c r="H2" s="142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70"/>
      <c r="U2" s="170"/>
      <c r="V2" s="170"/>
      <c r="W2" s="170"/>
      <c r="X2" s="170"/>
      <c r="Y2" s="170"/>
      <c r="Z2" s="170"/>
      <c r="AA2" s="166"/>
      <c r="AB2" s="16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5.25" customHeight="1" x14ac:dyDescent="0.25">
      <c r="A3" s="3"/>
      <c r="B3" s="154"/>
      <c r="C3" s="141"/>
      <c r="D3" s="142"/>
      <c r="E3" s="142"/>
      <c r="F3" s="142"/>
      <c r="G3" s="142"/>
      <c r="H3" s="14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10"/>
      <c r="U3" s="110"/>
      <c r="V3" s="110"/>
      <c r="W3" s="110"/>
      <c r="X3" s="110"/>
      <c r="Y3" s="110"/>
      <c r="Z3" s="110"/>
      <c r="AA3" s="166"/>
      <c r="AB3" s="16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6" customHeight="1" x14ac:dyDescent="0.25">
      <c r="A4" s="3"/>
      <c r="B4" s="154"/>
      <c r="C4" s="141"/>
      <c r="D4" s="142"/>
      <c r="E4" s="142"/>
      <c r="F4" s="142"/>
      <c r="G4" s="142"/>
      <c r="H4" s="142"/>
      <c r="I4" s="150" t="s">
        <v>22</v>
      </c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09"/>
      <c r="U4" s="109"/>
      <c r="V4" s="109"/>
      <c r="W4" s="109"/>
      <c r="X4" s="109"/>
      <c r="Y4" s="109"/>
      <c r="Z4" s="109"/>
      <c r="AA4" s="168" t="s">
        <v>20</v>
      </c>
      <c r="AB4" s="169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" customHeight="1" x14ac:dyDescent="0.25">
      <c r="A5" s="3"/>
      <c r="B5" s="154"/>
      <c r="C5" s="141"/>
      <c r="D5" s="142"/>
      <c r="E5" s="142"/>
      <c r="F5" s="142"/>
      <c r="G5" s="142"/>
      <c r="H5" s="14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10"/>
      <c r="U5" s="110"/>
      <c r="V5" s="110"/>
      <c r="W5" s="110"/>
      <c r="X5" s="110"/>
      <c r="Y5" s="110"/>
      <c r="Z5" s="110"/>
      <c r="AA5" s="168"/>
      <c r="AB5" s="169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.75" customHeight="1" x14ac:dyDescent="0.25">
      <c r="A6" s="3"/>
      <c r="B6" s="154"/>
      <c r="C6" s="141"/>
      <c r="D6" s="142"/>
      <c r="E6" s="142"/>
      <c r="F6" s="142"/>
      <c r="G6" s="142"/>
      <c r="H6" s="142"/>
      <c r="I6" s="150" t="s">
        <v>18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11"/>
      <c r="U6" s="111"/>
      <c r="V6" s="111"/>
      <c r="W6" s="111"/>
      <c r="X6" s="111"/>
      <c r="Y6" s="111"/>
      <c r="Z6" s="111"/>
      <c r="AA6" s="168" t="s">
        <v>1</v>
      </c>
      <c r="AB6" s="16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" customHeight="1" x14ac:dyDescent="0.25">
      <c r="A7" s="3"/>
      <c r="B7" s="155"/>
      <c r="C7" s="143"/>
      <c r="D7" s="144"/>
      <c r="E7" s="144"/>
      <c r="F7" s="144"/>
      <c r="G7" s="144"/>
      <c r="H7" s="144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12"/>
      <c r="U7" s="112"/>
      <c r="V7" s="112"/>
      <c r="W7" s="112"/>
      <c r="X7" s="112"/>
      <c r="Y7" s="112"/>
      <c r="Z7" s="112"/>
      <c r="AA7" s="168"/>
      <c r="AB7" s="169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4" customHeight="1" x14ac:dyDescent="0.35">
      <c r="A8" s="3"/>
      <c r="B8" s="116" t="s">
        <v>36</v>
      </c>
      <c r="C8" s="117"/>
      <c r="D8" s="117"/>
      <c r="E8" s="117"/>
      <c r="F8" s="117"/>
      <c r="G8" s="117"/>
      <c r="H8" s="117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219"/>
      <c r="U8" s="219"/>
      <c r="V8" s="24"/>
      <c r="W8" s="24"/>
      <c r="X8" s="24"/>
      <c r="Y8" s="47"/>
      <c r="Z8" s="24"/>
      <c r="AA8" s="24"/>
      <c r="AB8" s="25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2.5" customHeight="1" x14ac:dyDescent="0.3">
      <c r="A9" s="3"/>
      <c r="B9" s="118" t="s">
        <v>26</v>
      </c>
      <c r="C9" s="119"/>
      <c r="D9" s="119"/>
      <c r="E9" s="119"/>
      <c r="F9" s="119"/>
      <c r="G9" s="119"/>
      <c r="H9" s="119"/>
      <c r="I9" s="162" t="s">
        <v>56</v>
      </c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9"/>
      <c r="X9" s="19"/>
      <c r="Y9" s="18"/>
      <c r="Z9" s="18"/>
      <c r="AA9" s="4"/>
      <c r="AB9" s="8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2.5" customHeight="1" x14ac:dyDescent="0.3">
      <c r="A10" s="3"/>
      <c r="B10" s="118" t="s">
        <v>27</v>
      </c>
      <c r="C10" s="119"/>
      <c r="D10" s="119"/>
      <c r="E10" s="119"/>
      <c r="F10" s="119"/>
      <c r="G10" s="119"/>
      <c r="H10" s="119"/>
      <c r="I10" s="162" t="s">
        <v>57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9"/>
      <c r="X10" s="19"/>
      <c r="Y10" s="18"/>
      <c r="Z10" s="18"/>
      <c r="AA10" s="4"/>
      <c r="AB10" s="8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2.5" customHeight="1" x14ac:dyDescent="0.3">
      <c r="A11" s="3"/>
      <c r="B11" s="118" t="s">
        <v>24</v>
      </c>
      <c r="C11" s="119"/>
      <c r="D11" s="119"/>
      <c r="E11" s="119"/>
      <c r="F11" s="119"/>
      <c r="G11" s="119"/>
      <c r="H11" s="119"/>
      <c r="I11" s="162" t="s">
        <v>58</v>
      </c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9"/>
      <c r="X11" s="19"/>
      <c r="Y11" s="18"/>
      <c r="Z11" s="18"/>
      <c r="AA11" s="4"/>
      <c r="AB11" s="8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1" customHeight="1" x14ac:dyDescent="0.25">
      <c r="A12" s="3"/>
      <c r="B12" s="171" t="s">
        <v>25</v>
      </c>
      <c r="C12" s="172"/>
      <c r="D12" s="172"/>
      <c r="E12" s="172"/>
      <c r="F12" s="172"/>
      <c r="G12" s="172"/>
      <c r="H12" s="172"/>
      <c r="I12" s="129" t="s">
        <v>38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20"/>
      <c r="X12" s="20"/>
      <c r="Y12" s="4"/>
      <c r="Z12" s="4"/>
      <c r="AA12" s="4"/>
      <c r="AB12" s="8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3.25" customHeight="1" x14ac:dyDescent="0.25">
      <c r="A13" s="3"/>
      <c r="B13" s="171" t="s">
        <v>21</v>
      </c>
      <c r="C13" s="172"/>
      <c r="D13" s="172"/>
      <c r="E13" s="172"/>
      <c r="F13" s="172"/>
      <c r="G13" s="172"/>
      <c r="H13" s="172"/>
      <c r="I13" s="129" t="s">
        <v>59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6"/>
      <c r="X13" s="6"/>
      <c r="Y13" s="5"/>
      <c r="Z13" s="5"/>
      <c r="AA13" s="6"/>
      <c r="AB13" s="9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3.25" customHeight="1" x14ac:dyDescent="0.25">
      <c r="A14" s="3"/>
      <c r="B14" s="171" t="s">
        <v>28</v>
      </c>
      <c r="C14" s="172"/>
      <c r="D14" s="172"/>
      <c r="E14" s="172"/>
      <c r="F14" s="172"/>
      <c r="G14" s="172"/>
      <c r="H14" s="172"/>
      <c r="I14" s="129" t="s">
        <v>60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6"/>
      <c r="X14" s="6"/>
      <c r="Y14" s="5"/>
      <c r="Z14" s="5"/>
      <c r="AA14" s="6"/>
      <c r="AB14" s="9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12" customFormat="1" ht="38.25" customHeight="1" x14ac:dyDescent="0.25">
      <c r="A15" s="11"/>
      <c r="B15" s="149" t="s">
        <v>29</v>
      </c>
      <c r="C15" s="149" t="s">
        <v>30</v>
      </c>
      <c r="D15" s="123" t="s">
        <v>37</v>
      </c>
      <c r="E15" s="149" t="s">
        <v>2</v>
      </c>
      <c r="F15" s="165" t="s">
        <v>44</v>
      </c>
      <c r="G15" s="149" t="s">
        <v>43</v>
      </c>
      <c r="H15" s="210" t="s">
        <v>45</v>
      </c>
      <c r="I15" s="149" t="s">
        <v>46</v>
      </c>
      <c r="J15" s="149" t="s">
        <v>31</v>
      </c>
      <c r="K15" s="149"/>
      <c r="L15" s="149"/>
      <c r="M15" s="148"/>
      <c r="N15" s="120" t="s">
        <v>3</v>
      </c>
      <c r="O15" s="121"/>
      <c r="P15" s="121"/>
      <c r="Q15" s="121"/>
      <c r="R15" s="122"/>
      <c r="S15" s="149" t="s">
        <v>4</v>
      </c>
      <c r="T15" s="149"/>
      <c r="U15" s="149"/>
      <c r="V15" s="149"/>
      <c r="W15" s="149"/>
      <c r="X15" s="149"/>
      <c r="Y15" s="149"/>
      <c r="Z15" s="149" t="s">
        <v>35</v>
      </c>
      <c r="AA15" s="149" t="s">
        <v>5</v>
      </c>
      <c r="AB15" s="149" t="s">
        <v>6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2" customFormat="1" ht="33.75" x14ac:dyDescent="0.25">
      <c r="A16" s="11"/>
      <c r="B16" s="149"/>
      <c r="C16" s="149"/>
      <c r="D16" s="124"/>
      <c r="E16" s="149"/>
      <c r="F16" s="165"/>
      <c r="G16" s="149"/>
      <c r="H16" s="210"/>
      <c r="I16" s="149"/>
      <c r="J16" s="45" t="s">
        <v>7</v>
      </c>
      <c r="K16" s="45" t="s">
        <v>8</v>
      </c>
      <c r="L16" s="45" t="s">
        <v>9</v>
      </c>
      <c r="M16" s="45" t="s">
        <v>10</v>
      </c>
      <c r="N16" s="85" t="s">
        <v>11</v>
      </c>
      <c r="O16" s="211" t="s">
        <v>42</v>
      </c>
      <c r="P16" s="85" t="s">
        <v>41</v>
      </c>
      <c r="Q16" s="85" t="s">
        <v>32</v>
      </c>
      <c r="R16" s="85" t="s">
        <v>47</v>
      </c>
      <c r="S16" s="45" t="s">
        <v>12</v>
      </c>
      <c r="T16" s="211" t="s">
        <v>33</v>
      </c>
      <c r="U16" s="211" t="s">
        <v>13</v>
      </c>
      <c r="V16" s="45" t="s">
        <v>14</v>
      </c>
      <c r="W16" s="45" t="s">
        <v>15</v>
      </c>
      <c r="X16" s="45" t="s">
        <v>34</v>
      </c>
      <c r="Y16" s="51" t="s">
        <v>16</v>
      </c>
      <c r="Z16" s="149"/>
      <c r="AA16" s="149"/>
      <c r="AB16" s="149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2" customFormat="1" ht="15.75" x14ac:dyDescent="0.25">
      <c r="A17" s="11"/>
      <c r="B17" s="40"/>
      <c r="C17" s="23"/>
      <c r="D17" s="43"/>
      <c r="E17" s="22"/>
      <c r="F17" s="54"/>
      <c r="G17" s="89"/>
      <c r="H17" s="187"/>
      <c r="I17" s="66"/>
      <c r="J17" s="21"/>
      <c r="K17" s="22"/>
      <c r="L17" s="22"/>
      <c r="M17" s="22"/>
      <c r="N17" s="89"/>
      <c r="O17" s="212"/>
      <c r="P17" s="89"/>
      <c r="Q17" s="89"/>
      <c r="R17" s="89"/>
      <c r="S17" s="22"/>
      <c r="T17" s="212"/>
      <c r="U17" s="212"/>
      <c r="V17" s="22"/>
      <c r="W17" s="22"/>
      <c r="X17" s="22"/>
      <c r="Y17" s="48"/>
      <c r="Z17" s="22"/>
      <c r="AA17" s="22"/>
      <c r="AB17" s="2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2" customFormat="1" ht="26.25" customHeight="1" x14ac:dyDescent="0.25">
      <c r="A18" s="11"/>
      <c r="B18" s="126" t="s">
        <v>23</v>
      </c>
      <c r="C18" s="128"/>
      <c r="D18" s="126" t="s">
        <v>62</v>
      </c>
      <c r="E18" s="127"/>
      <c r="F18" s="127"/>
      <c r="G18" s="127"/>
      <c r="H18" s="127"/>
      <c r="I18" s="12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8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12" customFormat="1" x14ac:dyDescent="0.25">
      <c r="A19" s="11"/>
      <c r="B19" s="130" t="s">
        <v>17</v>
      </c>
      <c r="C19" s="132"/>
      <c r="D19" s="130" t="s">
        <v>61</v>
      </c>
      <c r="E19" s="131"/>
      <c r="F19" s="131"/>
      <c r="G19" s="131"/>
      <c r="H19" s="131"/>
      <c r="I19" s="132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2" customFormat="1" ht="41.25" customHeight="1" x14ac:dyDescent="0.25">
      <c r="A20" s="11"/>
      <c r="B20" s="100"/>
      <c r="C20" s="105" t="s">
        <v>62</v>
      </c>
      <c r="D20" s="94" t="s">
        <v>89</v>
      </c>
      <c r="E20" s="105"/>
      <c r="F20" s="181" t="s">
        <v>87</v>
      </c>
      <c r="G20" s="105" t="s">
        <v>98</v>
      </c>
      <c r="H20" s="195">
        <v>250000</v>
      </c>
      <c r="I20" s="195">
        <v>30000</v>
      </c>
      <c r="J20" s="185">
        <v>0</v>
      </c>
      <c r="K20" s="185">
        <v>0</v>
      </c>
      <c r="L20" s="185">
        <v>15000</v>
      </c>
      <c r="M20" s="185">
        <v>15000</v>
      </c>
      <c r="N20" s="105" t="s">
        <v>126</v>
      </c>
      <c r="O20" s="197">
        <v>30000</v>
      </c>
      <c r="P20" s="94" t="s">
        <v>130</v>
      </c>
      <c r="Q20" s="195">
        <v>250000</v>
      </c>
      <c r="R20" s="195">
        <v>30000</v>
      </c>
      <c r="S20" s="97" t="s">
        <v>85</v>
      </c>
      <c r="T20" s="205">
        <v>581339039</v>
      </c>
      <c r="U20" s="208">
        <v>4500000000</v>
      </c>
      <c r="V20" s="94" t="s">
        <v>85</v>
      </c>
      <c r="W20" s="94" t="s">
        <v>85</v>
      </c>
      <c r="X20" s="94" t="s">
        <v>85</v>
      </c>
      <c r="Y20" s="102">
        <f>264372269+135294786+799988935</f>
        <v>1199655990</v>
      </c>
      <c r="Z20" s="105" t="s">
        <v>39</v>
      </c>
      <c r="AA20" s="105" t="s">
        <v>86</v>
      </c>
      <c r="AB20" s="27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12" customFormat="1" ht="64.5" customHeight="1" x14ac:dyDescent="0.25">
      <c r="A21" s="11"/>
      <c r="B21" s="101"/>
      <c r="C21" s="105"/>
      <c r="D21" s="95"/>
      <c r="E21" s="105"/>
      <c r="F21" s="182"/>
      <c r="G21" s="105"/>
      <c r="H21" s="196"/>
      <c r="I21" s="196"/>
      <c r="J21" s="185"/>
      <c r="K21" s="185"/>
      <c r="L21" s="185"/>
      <c r="M21" s="185"/>
      <c r="N21" s="105"/>
      <c r="O21" s="198"/>
      <c r="P21" s="96"/>
      <c r="Q21" s="196"/>
      <c r="R21" s="196"/>
      <c r="S21" s="99"/>
      <c r="T21" s="206"/>
      <c r="U21" s="209"/>
      <c r="V21" s="96"/>
      <c r="W21" s="96"/>
      <c r="X21" s="96"/>
      <c r="Y21" s="104"/>
      <c r="Z21" s="105"/>
      <c r="AA21" s="105"/>
      <c r="AB21" s="49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12" customFormat="1" ht="84" customHeight="1" x14ac:dyDescent="0.25">
      <c r="A22" s="11"/>
      <c r="B22" s="101"/>
      <c r="C22" s="105"/>
      <c r="D22" s="95"/>
      <c r="E22" s="105"/>
      <c r="F22" s="55" t="s">
        <v>88</v>
      </c>
      <c r="G22" s="90" t="s">
        <v>63</v>
      </c>
      <c r="H22" s="179" t="s">
        <v>64</v>
      </c>
      <c r="I22" s="67">
        <v>10200</v>
      </c>
      <c r="J22" s="52">
        <v>0</v>
      </c>
      <c r="K22" s="52">
        <v>0</v>
      </c>
      <c r="L22" s="52">
        <v>4200</v>
      </c>
      <c r="M22" s="53">
        <v>6000</v>
      </c>
      <c r="N22" s="90" t="s">
        <v>131</v>
      </c>
      <c r="O22" s="199">
        <v>10200</v>
      </c>
      <c r="P22" s="90" t="s">
        <v>63</v>
      </c>
      <c r="Q22" s="179" t="s">
        <v>64</v>
      </c>
      <c r="R22" s="67">
        <v>10200</v>
      </c>
      <c r="S22" s="201"/>
      <c r="T22" s="202">
        <v>387559539</v>
      </c>
      <c r="U22" s="52">
        <v>3000000000</v>
      </c>
      <c r="V22" s="90" t="s">
        <v>85</v>
      </c>
      <c r="W22" s="90" t="s">
        <v>85</v>
      </c>
      <c r="X22" s="90" t="s">
        <v>85</v>
      </c>
      <c r="Y22" s="202">
        <f>90196524+176248179+533325957</f>
        <v>799770660</v>
      </c>
      <c r="Z22" s="105"/>
      <c r="AA22" s="105"/>
      <c r="AB22" s="27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12" customFormat="1" ht="43.5" customHeight="1" x14ac:dyDescent="0.25">
      <c r="A23" s="11"/>
      <c r="B23" s="101"/>
      <c r="C23" s="105"/>
      <c r="D23" s="95"/>
      <c r="E23" s="105"/>
      <c r="F23" s="181" t="s">
        <v>92</v>
      </c>
      <c r="G23" s="105" t="s">
        <v>99</v>
      </c>
      <c r="H23" s="106">
        <v>17</v>
      </c>
      <c r="I23" s="186">
        <v>3</v>
      </c>
      <c r="J23" s="185">
        <v>0</v>
      </c>
      <c r="K23" s="185">
        <v>0</v>
      </c>
      <c r="L23" s="185">
        <v>1</v>
      </c>
      <c r="M23" s="185">
        <v>2</v>
      </c>
      <c r="N23" s="105" t="s">
        <v>127</v>
      </c>
      <c r="O23" s="203">
        <v>3</v>
      </c>
      <c r="P23" s="94" t="s">
        <v>65</v>
      </c>
      <c r="Q23" s="94">
        <v>17</v>
      </c>
      <c r="R23" s="94">
        <v>3</v>
      </c>
      <c r="S23" s="97"/>
      <c r="T23" s="205">
        <v>193779680</v>
      </c>
      <c r="U23" s="208">
        <v>1500000000</v>
      </c>
      <c r="V23" s="94" t="s">
        <v>85</v>
      </c>
      <c r="W23" s="94" t="s">
        <v>85</v>
      </c>
      <c r="X23" s="94" t="s">
        <v>85</v>
      </c>
      <c r="Y23" s="102">
        <f>266662978+45098262+88124090</f>
        <v>399885330</v>
      </c>
      <c r="Z23" s="105"/>
      <c r="AA23" s="105"/>
      <c r="AB23" s="3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12" customFormat="1" ht="40.5" customHeight="1" x14ac:dyDescent="0.25">
      <c r="A24" s="11"/>
      <c r="B24" s="101"/>
      <c r="C24" s="105"/>
      <c r="D24" s="95"/>
      <c r="E24" s="105"/>
      <c r="F24" s="183"/>
      <c r="G24" s="105"/>
      <c r="H24" s="176"/>
      <c r="I24" s="186"/>
      <c r="J24" s="185"/>
      <c r="K24" s="185"/>
      <c r="L24" s="185"/>
      <c r="M24" s="185"/>
      <c r="N24" s="105"/>
      <c r="O24" s="203"/>
      <c r="P24" s="95"/>
      <c r="Q24" s="95"/>
      <c r="R24" s="95"/>
      <c r="S24" s="98"/>
      <c r="T24" s="220"/>
      <c r="U24" s="221"/>
      <c r="V24" s="95"/>
      <c r="W24" s="95"/>
      <c r="X24" s="95"/>
      <c r="Y24" s="103"/>
      <c r="Z24" s="105"/>
      <c r="AA24" s="105"/>
      <c r="AB24" s="34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12" customFormat="1" ht="65.25" customHeight="1" x14ac:dyDescent="0.25">
      <c r="A25" s="11"/>
      <c r="B25" s="101"/>
      <c r="C25" s="105"/>
      <c r="D25" s="95"/>
      <c r="E25" s="105"/>
      <c r="F25" s="182"/>
      <c r="G25" s="105"/>
      <c r="H25" s="107"/>
      <c r="I25" s="186"/>
      <c r="J25" s="185"/>
      <c r="K25" s="185"/>
      <c r="L25" s="185"/>
      <c r="M25" s="185"/>
      <c r="N25" s="105"/>
      <c r="O25" s="203"/>
      <c r="P25" s="96"/>
      <c r="Q25" s="96"/>
      <c r="R25" s="96"/>
      <c r="S25" s="99"/>
      <c r="T25" s="206"/>
      <c r="U25" s="209"/>
      <c r="V25" s="96"/>
      <c r="W25" s="96"/>
      <c r="X25" s="96"/>
      <c r="Y25" s="104"/>
      <c r="Z25" s="105"/>
      <c r="AA25" s="105"/>
      <c r="AB25" s="3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12" customFormat="1" ht="45" customHeight="1" x14ac:dyDescent="0.25">
      <c r="A26" s="11"/>
      <c r="B26" s="101"/>
      <c r="C26" s="105"/>
      <c r="D26" s="95"/>
      <c r="E26" s="105"/>
      <c r="F26" s="218" t="s">
        <v>93</v>
      </c>
      <c r="G26" s="90" t="s">
        <v>100</v>
      </c>
      <c r="H26" s="92">
        <v>7775</v>
      </c>
      <c r="I26" s="67">
        <v>2140</v>
      </c>
      <c r="J26" s="59">
        <v>0</v>
      </c>
      <c r="K26" s="59">
        <v>0</v>
      </c>
      <c r="L26" s="59">
        <v>1000</v>
      </c>
      <c r="M26" s="179">
        <v>1140</v>
      </c>
      <c r="N26" s="90" t="s">
        <v>132</v>
      </c>
      <c r="O26" s="52">
        <v>2140</v>
      </c>
      <c r="P26" s="90" t="s">
        <v>135</v>
      </c>
      <c r="Q26" s="92">
        <v>7775</v>
      </c>
      <c r="R26" s="67">
        <v>2140</v>
      </c>
      <c r="S26" s="201"/>
      <c r="T26" s="202">
        <v>581339039</v>
      </c>
      <c r="U26" s="52">
        <v>4500000000</v>
      </c>
      <c r="V26" s="35" t="s">
        <v>85</v>
      </c>
      <c r="W26" s="35" t="s">
        <v>85</v>
      </c>
      <c r="X26" s="35" t="s">
        <v>85</v>
      </c>
      <c r="Y26" s="207">
        <f t="shared" ref="Y26:Y30" si="0">264372269+135294786+799988935</f>
        <v>1199655990</v>
      </c>
      <c r="Z26" s="105"/>
      <c r="AA26" s="105"/>
      <c r="AB26" s="3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12" customFormat="1" ht="53.25" customHeight="1" x14ac:dyDescent="0.25">
      <c r="A27" s="11"/>
      <c r="B27" s="101"/>
      <c r="C27" s="105"/>
      <c r="D27" s="95"/>
      <c r="E27" s="105"/>
      <c r="F27" s="184" t="s">
        <v>94</v>
      </c>
      <c r="G27" s="90" t="s">
        <v>101</v>
      </c>
      <c r="H27" s="179">
        <v>6</v>
      </c>
      <c r="I27" s="67">
        <v>1</v>
      </c>
      <c r="J27" s="59">
        <v>0</v>
      </c>
      <c r="K27" s="59">
        <v>0</v>
      </c>
      <c r="L27" s="59">
        <v>0</v>
      </c>
      <c r="M27" s="179">
        <v>1</v>
      </c>
      <c r="N27" s="90" t="s">
        <v>133</v>
      </c>
      <c r="O27" s="52">
        <v>1</v>
      </c>
      <c r="P27" s="90" t="s">
        <v>136</v>
      </c>
      <c r="Q27" s="179">
        <v>6</v>
      </c>
      <c r="R27" s="67">
        <v>1</v>
      </c>
      <c r="S27" s="49"/>
      <c r="T27" s="202">
        <v>581339039</v>
      </c>
      <c r="U27" s="52">
        <v>4500000000</v>
      </c>
      <c r="V27" s="90" t="s">
        <v>85</v>
      </c>
      <c r="W27" s="90" t="s">
        <v>85</v>
      </c>
      <c r="X27" s="90" t="s">
        <v>85</v>
      </c>
      <c r="Y27" s="202">
        <f t="shared" si="0"/>
        <v>1199655990</v>
      </c>
      <c r="Z27" s="90"/>
      <c r="AA27" s="90"/>
      <c r="AB27" s="49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12" customFormat="1" ht="53.25" customHeight="1" x14ac:dyDescent="0.25">
      <c r="A28" s="11"/>
      <c r="B28" s="101"/>
      <c r="C28" s="105"/>
      <c r="D28" s="95"/>
      <c r="E28" s="105"/>
      <c r="F28" s="184" t="s">
        <v>95</v>
      </c>
      <c r="G28" s="90" t="s">
        <v>102</v>
      </c>
      <c r="H28" s="179">
        <v>10</v>
      </c>
      <c r="I28" s="67">
        <v>1</v>
      </c>
      <c r="J28" s="59">
        <v>0</v>
      </c>
      <c r="K28" s="59">
        <v>0</v>
      </c>
      <c r="L28" s="59">
        <v>0</v>
      </c>
      <c r="M28" s="179">
        <v>1</v>
      </c>
      <c r="N28" s="90" t="s">
        <v>134</v>
      </c>
      <c r="O28" s="52">
        <v>1</v>
      </c>
      <c r="P28" s="90" t="s">
        <v>137</v>
      </c>
      <c r="Q28" s="179">
        <v>10</v>
      </c>
      <c r="R28" s="67">
        <v>1</v>
      </c>
      <c r="S28" s="49"/>
      <c r="T28" s="202">
        <v>193779680</v>
      </c>
      <c r="U28" s="35">
        <v>1500000000</v>
      </c>
      <c r="V28" s="90" t="s">
        <v>85</v>
      </c>
      <c r="W28" s="90" t="s">
        <v>85</v>
      </c>
      <c r="X28" s="90" t="s">
        <v>85</v>
      </c>
      <c r="Y28" s="180">
        <f>266662978+45098262+88124090</f>
        <v>399885330</v>
      </c>
      <c r="Z28" s="90"/>
      <c r="AA28" s="90"/>
      <c r="AB28" s="49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12" customFormat="1" ht="53.25" customHeight="1" x14ac:dyDescent="0.25">
      <c r="A29" s="11"/>
      <c r="B29" s="101"/>
      <c r="C29" s="105"/>
      <c r="D29" s="95"/>
      <c r="E29" s="105"/>
      <c r="F29" s="184" t="s">
        <v>96</v>
      </c>
      <c r="G29" s="90" t="s">
        <v>66</v>
      </c>
      <c r="H29" s="179">
        <v>17</v>
      </c>
      <c r="I29" s="67">
        <v>2</v>
      </c>
      <c r="J29" s="59">
        <v>0</v>
      </c>
      <c r="K29" s="59">
        <v>0</v>
      </c>
      <c r="L29" s="59">
        <v>0</v>
      </c>
      <c r="M29" s="179">
        <v>2</v>
      </c>
      <c r="N29" s="90" t="s">
        <v>128</v>
      </c>
      <c r="O29" s="52">
        <v>2</v>
      </c>
      <c r="P29" s="90" t="s">
        <v>66</v>
      </c>
      <c r="Q29" s="179">
        <v>17</v>
      </c>
      <c r="R29" s="67">
        <v>2</v>
      </c>
      <c r="S29" s="49"/>
      <c r="T29" s="202">
        <v>581339039</v>
      </c>
      <c r="U29" s="52">
        <v>4500000000</v>
      </c>
      <c r="V29" s="90" t="s">
        <v>85</v>
      </c>
      <c r="W29" s="90" t="s">
        <v>85</v>
      </c>
      <c r="X29" s="90" t="s">
        <v>85</v>
      </c>
      <c r="Y29" s="202">
        <f t="shared" si="0"/>
        <v>1199655990</v>
      </c>
      <c r="Z29" s="90"/>
      <c r="AA29" s="90"/>
      <c r="AB29" s="49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12" customFormat="1" ht="53.25" customHeight="1" x14ac:dyDescent="0.25">
      <c r="A30" s="11"/>
      <c r="B30" s="101"/>
      <c r="C30" s="105"/>
      <c r="D30" s="96"/>
      <c r="E30" s="105"/>
      <c r="F30" s="177" t="s">
        <v>97</v>
      </c>
      <c r="G30" s="90" t="s">
        <v>67</v>
      </c>
      <c r="H30" s="179">
        <v>11</v>
      </c>
      <c r="I30" s="67">
        <v>2</v>
      </c>
      <c r="J30" s="59">
        <v>0</v>
      </c>
      <c r="K30" s="59">
        <v>0</v>
      </c>
      <c r="L30" s="59">
        <v>0</v>
      </c>
      <c r="M30" s="179">
        <v>2</v>
      </c>
      <c r="N30" s="90" t="s">
        <v>129</v>
      </c>
      <c r="O30" s="52">
        <v>2</v>
      </c>
      <c r="P30" s="90" t="s">
        <v>67</v>
      </c>
      <c r="Q30" s="179">
        <v>11</v>
      </c>
      <c r="R30" s="67">
        <v>2</v>
      </c>
      <c r="S30" s="49"/>
      <c r="T30" s="202">
        <v>581339039</v>
      </c>
      <c r="U30" s="52">
        <v>4500000000</v>
      </c>
      <c r="V30" s="90" t="s">
        <v>85</v>
      </c>
      <c r="W30" s="90" t="s">
        <v>85</v>
      </c>
      <c r="X30" s="90" t="s">
        <v>85</v>
      </c>
      <c r="Y30" s="202">
        <f t="shared" si="0"/>
        <v>1199655990</v>
      </c>
      <c r="Z30" s="90"/>
      <c r="AA30" s="90"/>
      <c r="AB30" s="49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12" customFormat="1" ht="82.5" customHeight="1" x14ac:dyDescent="0.25">
      <c r="A31" s="11"/>
      <c r="B31" s="178"/>
      <c r="C31" s="105"/>
      <c r="D31" s="35" t="s">
        <v>125</v>
      </c>
      <c r="E31" s="105"/>
      <c r="F31" s="177" t="s">
        <v>121</v>
      </c>
      <c r="G31" s="90" t="s">
        <v>122</v>
      </c>
      <c r="H31" s="179">
        <v>11000000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49"/>
      <c r="O31" s="201"/>
      <c r="P31" s="90"/>
      <c r="Q31" s="90"/>
      <c r="R31" s="90"/>
      <c r="S31" s="49"/>
      <c r="T31" s="202" t="s">
        <v>85</v>
      </c>
      <c r="U31" s="35" t="s">
        <v>85</v>
      </c>
      <c r="V31" s="90" t="s">
        <v>85</v>
      </c>
      <c r="W31" s="90" t="s">
        <v>85</v>
      </c>
      <c r="X31" s="90" t="s">
        <v>85</v>
      </c>
      <c r="Y31" s="180" t="s">
        <v>85</v>
      </c>
      <c r="Z31" s="90"/>
      <c r="AA31" s="90"/>
      <c r="AB31" s="49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12" customFormat="1" ht="32.25" customHeight="1" x14ac:dyDescent="0.25">
      <c r="A32" s="11"/>
      <c r="B32" s="145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7"/>
      <c r="N32" s="173" t="s">
        <v>40</v>
      </c>
      <c r="O32" s="174"/>
      <c r="P32" s="175"/>
      <c r="Q32" s="49"/>
      <c r="R32" s="49"/>
      <c r="S32" s="26"/>
      <c r="T32" s="222"/>
      <c r="U32" s="223"/>
      <c r="V32" s="7"/>
      <c r="W32" s="7"/>
      <c r="X32" s="7"/>
      <c r="Y32" s="7"/>
      <c r="Z32" s="7"/>
      <c r="AA32" s="7"/>
      <c r="AB32" s="7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12" customFormat="1" ht="32.25" customHeight="1" x14ac:dyDescent="0.25">
      <c r="A33" s="11"/>
      <c r="B33" s="41"/>
      <c r="C33" s="29"/>
      <c r="D33" s="29"/>
      <c r="E33" s="29"/>
      <c r="F33" s="64"/>
      <c r="G33" s="91"/>
      <c r="H33" s="188"/>
      <c r="I33" s="68"/>
      <c r="J33" s="29"/>
      <c r="K33" s="29"/>
      <c r="L33" s="29"/>
      <c r="M33" s="29"/>
      <c r="N33" s="86"/>
      <c r="O33" s="213"/>
      <c r="P33" s="86"/>
      <c r="Q33" s="76"/>
      <c r="R33" s="76"/>
      <c r="S33" s="44"/>
      <c r="T33" s="224"/>
      <c r="U33" s="212"/>
      <c r="V33" s="22"/>
      <c r="W33" s="22"/>
      <c r="X33" s="22"/>
      <c r="Y33" s="48"/>
      <c r="Z33" s="22"/>
      <c r="AA33" s="22"/>
      <c r="AB33" s="2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12" customFormat="1" ht="32.25" customHeight="1" x14ac:dyDescent="0.25">
      <c r="A34" s="11"/>
      <c r="B34" s="126" t="s">
        <v>23</v>
      </c>
      <c r="C34" s="128"/>
      <c r="D34" s="126" t="s">
        <v>62</v>
      </c>
      <c r="E34" s="127"/>
      <c r="F34" s="127"/>
      <c r="G34" s="127"/>
      <c r="H34" s="127"/>
      <c r="I34" s="128"/>
      <c r="J34" s="134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6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12" customFormat="1" ht="27" customHeight="1" x14ac:dyDescent="0.25">
      <c r="A35" s="11"/>
      <c r="B35" s="126" t="s">
        <v>17</v>
      </c>
      <c r="C35" s="128"/>
      <c r="D35" s="126" t="s">
        <v>68</v>
      </c>
      <c r="E35" s="127"/>
      <c r="F35" s="127"/>
      <c r="G35" s="127"/>
      <c r="H35" s="127"/>
      <c r="I35" s="128"/>
      <c r="J35" s="134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6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15" customFormat="1" ht="61.5" customHeight="1" x14ac:dyDescent="0.25">
      <c r="A36" s="13"/>
      <c r="B36" s="137">
        <v>20200126</v>
      </c>
      <c r="C36" s="94" t="s">
        <v>62</v>
      </c>
      <c r="D36" s="113" t="s">
        <v>89</v>
      </c>
      <c r="E36" s="115"/>
      <c r="F36" s="93" t="s">
        <v>103</v>
      </c>
      <c r="G36" s="90" t="s">
        <v>69</v>
      </c>
      <c r="H36" s="179">
        <v>14029</v>
      </c>
      <c r="I36" s="67">
        <v>4800</v>
      </c>
      <c r="J36" s="35">
        <v>0</v>
      </c>
      <c r="K36" s="35">
        <v>0</v>
      </c>
      <c r="L36" s="35">
        <v>1000</v>
      </c>
      <c r="M36" s="35">
        <v>3800</v>
      </c>
      <c r="N36" s="90" t="s">
        <v>138</v>
      </c>
      <c r="O36" s="35">
        <v>4800</v>
      </c>
      <c r="P36" s="90" t="s">
        <v>140</v>
      </c>
      <c r="Q36" s="204">
        <v>14029</v>
      </c>
      <c r="R36" s="90">
        <v>4800</v>
      </c>
      <c r="S36" s="94" t="s">
        <v>85</v>
      </c>
      <c r="T36" s="204">
        <v>1941118718</v>
      </c>
      <c r="U36" s="35">
        <v>4000000000</v>
      </c>
      <c r="V36" s="35" t="s">
        <v>85</v>
      </c>
      <c r="W36" s="35" t="s">
        <v>85</v>
      </c>
      <c r="X36" s="35" t="s">
        <v>85</v>
      </c>
      <c r="Y36" s="204">
        <f>1688869217+320698753</f>
        <v>2009567970</v>
      </c>
      <c r="Z36" s="81"/>
      <c r="AA36" s="94" t="s">
        <v>86</v>
      </c>
      <c r="AB36" s="26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s="15" customFormat="1" ht="61.5" customHeight="1" x14ac:dyDescent="0.25">
      <c r="A37" s="13"/>
      <c r="B37" s="137"/>
      <c r="C37" s="95"/>
      <c r="D37" s="114"/>
      <c r="E37" s="115"/>
      <c r="F37" s="83" t="s">
        <v>104</v>
      </c>
      <c r="G37" s="90" t="s">
        <v>70</v>
      </c>
      <c r="H37" s="189" t="s">
        <v>71</v>
      </c>
      <c r="I37" s="67" t="s">
        <v>123</v>
      </c>
      <c r="J37" s="35">
        <v>0</v>
      </c>
      <c r="K37" s="35">
        <v>0</v>
      </c>
      <c r="L37" s="35">
        <v>5000</v>
      </c>
      <c r="M37" s="35">
        <v>10000</v>
      </c>
      <c r="N37" s="90" t="s">
        <v>139</v>
      </c>
      <c r="O37" s="35">
        <v>15000</v>
      </c>
      <c r="P37" s="90" t="s">
        <v>70</v>
      </c>
      <c r="Q37" s="82" t="s">
        <v>71</v>
      </c>
      <c r="R37" s="90">
        <v>15000</v>
      </c>
      <c r="S37" s="95"/>
      <c r="T37" s="204">
        <v>1213199199</v>
      </c>
      <c r="U37" s="35">
        <v>2500000000</v>
      </c>
      <c r="V37" s="35"/>
      <c r="W37" s="35" t="s">
        <v>85</v>
      </c>
      <c r="X37" s="35" t="s">
        <v>85</v>
      </c>
      <c r="Y37" s="204">
        <f>200436720+1055543261</f>
        <v>1255979981</v>
      </c>
      <c r="Z37" s="81"/>
      <c r="AA37" s="95"/>
      <c r="AB37" s="26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s="15" customFormat="1" ht="47.25" customHeight="1" x14ac:dyDescent="0.25">
      <c r="A38" s="13"/>
      <c r="B38" s="137"/>
      <c r="C38" s="95"/>
      <c r="D38" s="114"/>
      <c r="E38" s="115"/>
      <c r="F38" s="83" t="s">
        <v>105</v>
      </c>
      <c r="G38" s="90" t="s">
        <v>106</v>
      </c>
      <c r="H38" s="189">
        <v>6</v>
      </c>
      <c r="I38" s="67">
        <v>1</v>
      </c>
      <c r="J38" s="35">
        <v>0</v>
      </c>
      <c r="K38" s="35">
        <v>0</v>
      </c>
      <c r="L38" s="35">
        <v>0</v>
      </c>
      <c r="M38" s="35">
        <v>1</v>
      </c>
      <c r="N38" s="90" t="s">
        <v>141</v>
      </c>
      <c r="O38" s="35">
        <v>1</v>
      </c>
      <c r="P38" s="90" t="s">
        <v>142</v>
      </c>
      <c r="Q38" s="82">
        <v>6</v>
      </c>
      <c r="R38" s="90">
        <v>1</v>
      </c>
      <c r="S38" s="96"/>
      <c r="T38" s="204">
        <v>1213199199</v>
      </c>
      <c r="U38" s="35">
        <v>2500000000</v>
      </c>
      <c r="V38" s="35" t="s">
        <v>85</v>
      </c>
      <c r="W38" s="35" t="s">
        <v>85</v>
      </c>
      <c r="X38" s="35" t="s">
        <v>85</v>
      </c>
      <c r="Y38" s="204">
        <f>200436720+1055543261</f>
        <v>1255979981</v>
      </c>
      <c r="Z38" s="81"/>
      <c r="AA38" s="96"/>
      <c r="AB38" s="26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s="12" customFormat="1" ht="51" x14ac:dyDescent="0.25">
      <c r="B39" s="137"/>
      <c r="C39" s="95"/>
      <c r="D39" s="114"/>
      <c r="E39" s="115"/>
      <c r="F39" s="93" t="s">
        <v>107</v>
      </c>
      <c r="G39" s="90" t="s">
        <v>108</v>
      </c>
      <c r="H39" s="189">
        <v>1093</v>
      </c>
      <c r="I39" s="67">
        <v>300</v>
      </c>
      <c r="J39" s="35">
        <v>0</v>
      </c>
      <c r="K39" s="35">
        <v>0</v>
      </c>
      <c r="L39" s="35">
        <v>0</v>
      </c>
      <c r="M39" s="35">
        <v>300</v>
      </c>
      <c r="N39" s="90" t="s">
        <v>144</v>
      </c>
      <c r="O39" s="35">
        <v>300</v>
      </c>
      <c r="P39" s="227" t="s">
        <v>143</v>
      </c>
      <c r="Q39" s="82">
        <v>1093</v>
      </c>
      <c r="R39" s="90">
        <v>300</v>
      </c>
      <c r="S39" s="10"/>
      <c r="T39" s="36">
        <v>485279680</v>
      </c>
      <c r="U39" s="35">
        <v>100000000</v>
      </c>
      <c r="V39" s="10" t="s">
        <v>85</v>
      </c>
      <c r="W39" s="35" t="s">
        <v>85</v>
      </c>
      <c r="X39" s="35" t="s">
        <v>85</v>
      </c>
      <c r="Y39" s="204">
        <f>422217304+80174688+22500000000</f>
        <v>23002391992</v>
      </c>
      <c r="Z39" s="10"/>
      <c r="AA39" s="10"/>
      <c r="AB39" s="10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</row>
    <row r="40" spans="1:44" s="12" customFormat="1" x14ac:dyDescent="0.25">
      <c r="B40" s="134"/>
      <c r="C40" s="135"/>
      <c r="D40" s="135"/>
      <c r="E40" s="135"/>
      <c r="F40" s="135"/>
      <c r="G40" s="136"/>
      <c r="H40" s="190"/>
      <c r="I40" s="71"/>
      <c r="J40" s="37"/>
      <c r="K40" s="36"/>
      <c r="L40" s="36"/>
      <c r="M40" s="36"/>
      <c r="N40" s="105" t="s">
        <v>52</v>
      </c>
      <c r="O40" s="105"/>
      <c r="P40" s="105"/>
      <c r="Q40" s="63"/>
      <c r="R40" s="63"/>
      <c r="S40" s="81"/>
      <c r="T40" s="204">
        <f>T36</f>
        <v>1941118718</v>
      </c>
      <c r="U40" s="37"/>
      <c r="V40" s="10"/>
      <c r="W40" s="10"/>
      <c r="X40" s="10"/>
      <c r="Y40" s="78"/>
      <c r="Z40" s="10"/>
      <c r="AA40" s="10"/>
      <c r="AB40" s="10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  <row r="41" spans="1:44" s="12" customFormat="1" x14ac:dyDescent="0.25">
      <c r="B41" s="32"/>
      <c r="C41" s="32"/>
      <c r="D41" s="32"/>
      <c r="E41" s="32"/>
      <c r="F41" s="65"/>
      <c r="G41" s="32"/>
      <c r="H41" s="191"/>
      <c r="I41" s="72"/>
      <c r="J41" s="30"/>
      <c r="K41" s="33"/>
      <c r="L41" s="33"/>
      <c r="M41" s="33"/>
      <c r="N41" s="42"/>
      <c r="O41" s="214"/>
      <c r="P41" s="42"/>
      <c r="Q41" s="77"/>
      <c r="R41" s="77"/>
      <c r="S41" s="31"/>
      <c r="T41" s="225"/>
      <c r="U41" s="30"/>
      <c r="V41" s="14"/>
      <c r="W41" s="14"/>
      <c r="X41" s="14"/>
      <c r="Y41" s="79"/>
      <c r="Z41" s="14"/>
      <c r="AA41" s="14"/>
      <c r="AB41" s="14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1:44" s="12" customFormat="1" ht="32.25" customHeight="1" x14ac:dyDescent="0.25">
      <c r="A42" s="11"/>
      <c r="B42" s="126" t="s">
        <v>23</v>
      </c>
      <c r="C42" s="128"/>
      <c r="D42" s="126" t="s">
        <v>62</v>
      </c>
      <c r="E42" s="127"/>
      <c r="F42" s="127"/>
      <c r="G42" s="127"/>
      <c r="H42" s="127"/>
      <c r="I42" s="128"/>
      <c r="J42" s="134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6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12" customFormat="1" ht="27" customHeight="1" x14ac:dyDescent="0.25">
      <c r="A43" s="11"/>
      <c r="B43" s="126" t="s">
        <v>17</v>
      </c>
      <c r="C43" s="128"/>
      <c r="D43" s="126" t="s">
        <v>72</v>
      </c>
      <c r="E43" s="127"/>
      <c r="F43" s="127"/>
      <c r="G43" s="127"/>
      <c r="H43" s="127"/>
      <c r="I43" s="128"/>
      <c r="J43" s="134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6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15" customFormat="1" ht="61.5" customHeight="1" x14ac:dyDescent="0.25">
      <c r="A44" s="13"/>
      <c r="B44" s="137">
        <v>20200126</v>
      </c>
      <c r="C44" s="94" t="s">
        <v>62</v>
      </c>
      <c r="D44" s="94" t="s">
        <v>90</v>
      </c>
      <c r="E44" s="115"/>
      <c r="F44" s="83" t="s">
        <v>109</v>
      </c>
      <c r="G44" s="90" t="s">
        <v>110</v>
      </c>
      <c r="H44" s="179">
        <v>2</v>
      </c>
      <c r="I44" s="67">
        <v>1</v>
      </c>
      <c r="J44" s="35">
        <v>0</v>
      </c>
      <c r="K44" s="35">
        <v>0</v>
      </c>
      <c r="L44" s="35">
        <v>0</v>
      </c>
      <c r="M44" s="35">
        <v>1</v>
      </c>
      <c r="N44" s="90" t="s">
        <v>146</v>
      </c>
      <c r="O44" s="35">
        <v>1</v>
      </c>
      <c r="P44" s="90" t="s">
        <v>145</v>
      </c>
      <c r="Q44" s="82">
        <v>2</v>
      </c>
      <c r="R44" s="90">
        <v>1</v>
      </c>
      <c r="S44" s="94" t="s">
        <v>85</v>
      </c>
      <c r="T44" s="204">
        <v>300000000</v>
      </c>
      <c r="U44" s="35">
        <v>1000000000</v>
      </c>
      <c r="V44" s="35"/>
      <c r="W44" s="35"/>
      <c r="X44" s="35"/>
      <c r="Y44" s="204">
        <v>300655081</v>
      </c>
      <c r="Z44" s="81"/>
      <c r="AA44" s="94" t="s">
        <v>86</v>
      </c>
      <c r="AB44" s="26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s="15" customFormat="1" ht="61.5" customHeight="1" x14ac:dyDescent="0.25">
      <c r="A45" s="13"/>
      <c r="B45" s="137"/>
      <c r="C45" s="95"/>
      <c r="D45" s="95"/>
      <c r="E45" s="115"/>
      <c r="F45" s="83" t="s">
        <v>124</v>
      </c>
      <c r="G45" s="90" t="s">
        <v>74</v>
      </c>
      <c r="H45" s="189">
        <v>0</v>
      </c>
      <c r="I45" s="70">
        <v>30</v>
      </c>
      <c r="J45" s="35">
        <v>0</v>
      </c>
      <c r="K45" s="35">
        <v>0</v>
      </c>
      <c r="L45" s="35">
        <v>10</v>
      </c>
      <c r="M45" s="35">
        <v>20</v>
      </c>
      <c r="N45" s="90" t="s">
        <v>148</v>
      </c>
      <c r="O45" s="35">
        <v>30</v>
      </c>
      <c r="P45" s="90" t="s">
        <v>147</v>
      </c>
      <c r="Q45" s="82" t="s">
        <v>73</v>
      </c>
      <c r="R45" s="90">
        <v>30</v>
      </c>
      <c r="S45" s="95"/>
      <c r="T45" s="204">
        <v>517598932</v>
      </c>
      <c r="U45" s="35" t="s">
        <v>85</v>
      </c>
      <c r="V45" s="35" t="s">
        <v>85</v>
      </c>
      <c r="W45" s="35" t="s">
        <v>85</v>
      </c>
      <c r="X45" s="35" t="s">
        <v>85</v>
      </c>
      <c r="Y45" s="35" t="s">
        <v>85</v>
      </c>
      <c r="Z45" s="35" t="s">
        <v>85</v>
      </c>
      <c r="AA45" s="95"/>
      <c r="AB45" s="26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s="15" customFormat="1" ht="61.5" customHeight="1" x14ac:dyDescent="0.25">
      <c r="A46" s="13"/>
      <c r="B46" s="137"/>
      <c r="C46" s="95"/>
      <c r="D46" s="95"/>
      <c r="E46" s="115"/>
      <c r="F46" s="35" t="s">
        <v>111</v>
      </c>
      <c r="G46" s="90" t="s">
        <v>75</v>
      </c>
      <c r="H46" s="189" t="s">
        <v>82</v>
      </c>
      <c r="I46" s="70">
        <v>0</v>
      </c>
      <c r="J46" s="35">
        <v>0</v>
      </c>
      <c r="K46" s="35">
        <v>0</v>
      </c>
      <c r="L46" s="35">
        <v>0</v>
      </c>
      <c r="M46" s="35">
        <v>0</v>
      </c>
      <c r="N46" s="90" t="s">
        <v>85</v>
      </c>
      <c r="O46" s="228" t="s">
        <v>85</v>
      </c>
      <c r="P46" s="90" t="s">
        <v>85</v>
      </c>
      <c r="Q46" s="82" t="s">
        <v>85</v>
      </c>
      <c r="R46" s="90" t="s">
        <v>85</v>
      </c>
      <c r="S46" s="95"/>
      <c r="T46" s="204" t="s">
        <v>85</v>
      </c>
      <c r="U46" s="35" t="s">
        <v>85</v>
      </c>
      <c r="V46" s="35" t="s">
        <v>85</v>
      </c>
      <c r="W46" s="35" t="s">
        <v>85</v>
      </c>
      <c r="X46" s="35" t="s">
        <v>85</v>
      </c>
      <c r="Y46" s="35" t="s">
        <v>85</v>
      </c>
      <c r="Z46" s="35" t="s">
        <v>85</v>
      </c>
      <c r="AA46" s="95"/>
      <c r="AB46" s="26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s="15" customFormat="1" ht="61.5" customHeight="1" x14ac:dyDescent="0.25">
      <c r="A47" s="13"/>
      <c r="B47" s="137"/>
      <c r="C47" s="95"/>
      <c r="D47" s="95"/>
      <c r="E47" s="115"/>
      <c r="F47" s="35" t="s">
        <v>112</v>
      </c>
      <c r="G47" s="90" t="s">
        <v>83</v>
      </c>
      <c r="H47" s="189">
        <v>1</v>
      </c>
      <c r="I47" s="70">
        <v>0</v>
      </c>
      <c r="J47" s="35">
        <v>0</v>
      </c>
      <c r="K47" s="35">
        <v>0</v>
      </c>
      <c r="L47" s="35">
        <v>0</v>
      </c>
      <c r="M47" s="35">
        <v>0</v>
      </c>
      <c r="N47" s="90" t="s">
        <v>85</v>
      </c>
      <c r="O47" s="228" t="s">
        <v>85</v>
      </c>
      <c r="P47" s="90" t="s">
        <v>85</v>
      </c>
      <c r="Q47" s="82" t="s">
        <v>85</v>
      </c>
      <c r="R47" s="90" t="s">
        <v>85</v>
      </c>
      <c r="S47" s="95"/>
      <c r="T47" s="204" t="s">
        <v>85</v>
      </c>
      <c r="U47" s="35" t="s">
        <v>85</v>
      </c>
      <c r="V47" s="35" t="s">
        <v>85</v>
      </c>
      <c r="W47" s="35" t="s">
        <v>85</v>
      </c>
      <c r="X47" s="35" t="s">
        <v>85</v>
      </c>
      <c r="Y47" s="35" t="s">
        <v>85</v>
      </c>
      <c r="Z47" s="35" t="s">
        <v>85</v>
      </c>
      <c r="AA47" s="95"/>
      <c r="AB47" s="26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s="15" customFormat="1" ht="61.5" customHeight="1" x14ac:dyDescent="0.25">
      <c r="A48" s="13"/>
      <c r="B48" s="137"/>
      <c r="C48" s="95"/>
      <c r="D48" s="95"/>
      <c r="E48" s="115"/>
      <c r="F48" s="35" t="s">
        <v>113</v>
      </c>
      <c r="G48" s="90" t="s">
        <v>76</v>
      </c>
      <c r="H48" s="189">
        <v>1</v>
      </c>
      <c r="I48" s="70">
        <v>0</v>
      </c>
      <c r="J48" s="35">
        <v>0</v>
      </c>
      <c r="K48" s="35">
        <v>0</v>
      </c>
      <c r="L48" s="35">
        <v>0</v>
      </c>
      <c r="M48" s="35">
        <v>0</v>
      </c>
      <c r="N48" s="90" t="s">
        <v>85</v>
      </c>
      <c r="O48" s="228" t="s">
        <v>85</v>
      </c>
      <c r="P48" s="90" t="s">
        <v>85</v>
      </c>
      <c r="Q48" s="82" t="s">
        <v>85</v>
      </c>
      <c r="R48" s="90" t="s">
        <v>85</v>
      </c>
      <c r="S48" s="95"/>
      <c r="T48" s="204" t="s">
        <v>85</v>
      </c>
      <c r="U48" s="35" t="s">
        <v>85</v>
      </c>
      <c r="V48" s="35" t="s">
        <v>85</v>
      </c>
      <c r="W48" s="35" t="s">
        <v>85</v>
      </c>
      <c r="X48" s="35" t="s">
        <v>85</v>
      </c>
      <c r="Y48" s="35" t="s">
        <v>85</v>
      </c>
      <c r="Z48" s="35" t="s">
        <v>85</v>
      </c>
      <c r="AA48" s="95"/>
      <c r="AB48" s="26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s="15" customFormat="1" ht="61.5" customHeight="1" x14ac:dyDescent="0.25">
      <c r="A49" s="13"/>
      <c r="B49" s="137"/>
      <c r="C49" s="95"/>
      <c r="D49" s="95"/>
      <c r="E49" s="115"/>
      <c r="F49" s="35" t="s">
        <v>114</v>
      </c>
      <c r="G49" s="90" t="s">
        <v>77</v>
      </c>
      <c r="H49" s="189">
        <v>20</v>
      </c>
      <c r="I49" s="70">
        <v>3</v>
      </c>
      <c r="J49" s="35">
        <v>0</v>
      </c>
      <c r="K49" s="35">
        <v>0</v>
      </c>
      <c r="L49" s="35">
        <v>0</v>
      </c>
      <c r="M49" s="35">
        <v>3</v>
      </c>
      <c r="N49" s="90" t="s">
        <v>149</v>
      </c>
      <c r="O49" s="204">
        <v>1</v>
      </c>
      <c r="P49" s="90" t="s">
        <v>150</v>
      </c>
      <c r="Q49" s="82">
        <v>0</v>
      </c>
      <c r="R49" s="90">
        <v>1</v>
      </c>
      <c r="S49" s="95"/>
      <c r="T49" s="204">
        <v>300000000</v>
      </c>
      <c r="U49" s="35" t="s">
        <v>85</v>
      </c>
      <c r="V49" s="35" t="s">
        <v>85</v>
      </c>
      <c r="W49" s="35" t="s">
        <v>85</v>
      </c>
      <c r="X49" s="35" t="s">
        <v>85</v>
      </c>
      <c r="Y49" s="35" t="s">
        <v>85</v>
      </c>
      <c r="Z49" s="35" t="s">
        <v>85</v>
      </c>
      <c r="AA49" s="95"/>
      <c r="AB49" s="26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s="15" customFormat="1" ht="61.5" customHeight="1" x14ac:dyDescent="0.25">
      <c r="A50" s="13"/>
      <c r="B50" s="137"/>
      <c r="C50" s="95"/>
      <c r="D50" s="95"/>
      <c r="E50" s="115"/>
      <c r="F50" s="93" t="s">
        <v>115</v>
      </c>
      <c r="G50" s="87" t="s">
        <v>78</v>
      </c>
      <c r="H50" s="189">
        <v>0</v>
      </c>
      <c r="I50" s="70">
        <v>4</v>
      </c>
      <c r="J50" s="35">
        <v>0</v>
      </c>
      <c r="K50" s="35">
        <v>0</v>
      </c>
      <c r="L50" s="35">
        <v>0</v>
      </c>
      <c r="M50" s="35">
        <v>4</v>
      </c>
      <c r="N50" s="90" t="s">
        <v>151</v>
      </c>
      <c r="O50" s="204">
        <v>1</v>
      </c>
      <c r="P50" s="90" t="s">
        <v>152</v>
      </c>
      <c r="Q50" s="82">
        <v>0</v>
      </c>
      <c r="R50" s="90">
        <v>1</v>
      </c>
      <c r="S50" s="95"/>
      <c r="T50" s="204">
        <v>500000000</v>
      </c>
      <c r="U50" s="35" t="s">
        <v>85</v>
      </c>
      <c r="V50" s="35" t="s">
        <v>85</v>
      </c>
      <c r="W50" s="35" t="s">
        <v>85</v>
      </c>
      <c r="X50" s="35" t="s">
        <v>85</v>
      </c>
      <c r="Y50" s="35" t="s">
        <v>85</v>
      </c>
      <c r="Z50" s="35" t="s">
        <v>85</v>
      </c>
      <c r="AA50" s="95"/>
      <c r="AB50" s="26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s="12" customFormat="1" x14ac:dyDescent="0.25">
      <c r="B51" s="134"/>
      <c r="C51" s="135"/>
      <c r="D51" s="135"/>
      <c r="E51" s="135"/>
      <c r="F51" s="135"/>
      <c r="G51" s="136"/>
      <c r="H51" s="190"/>
      <c r="I51" s="71"/>
      <c r="J51" s="37"/>
      <c r="K51" s="36"/>
      <c r="L51" s="36"/>
      <c r="M51" s="36"/>
      <c r="N51" s="105" t="s">
        <v>52</v>
      </c>
      <c r="O51" s="105"/>
      <c r="P51" s="105"/>
      <c r="Q51" s="50"/>
      <c r="R51" s="50"/>
      <c r="S51" s="26"/>
      <c r="T51" s="222"/>
      <c r="U51" s="37"/>
      <c r="V51" s="10"/>
      <c r="W51" s="10"/>
      <c r="X51" s="10"/>
      <c r="Y51" s="78"/>
      <c r="Z51" s="10"/>
      <c r="AA51" s="10"/>
      <c r="AB51" s="10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s="12" customFormat="1" x14ac:dyDescent="0.25">
      <c r="B52" s="32"/>
      <c r="C52" s="32"/>
      <c r="D52" s="32"/>
      <c r="E52" s="32"/>
      <c r="F52" s="65"/>
      <c r="G52" s="32"/>
      <c r="H52" s="191"/>
      <c r="I52" s="72"/>
      <c r="J52" s="30"/>
      <c r="K52" s="33"/>
      <c r="L52" s="33"/>
      <c r="M52" s="33"/>
      <c r="N52" s="42"/>
      <c r="O52" s="214"/>
      <c r="P52" s="42"/>
      <c r="Q52" s="77"/>
      <c r="R52" s="77"/>
      <c r="S52" s="31"/>
      <c r="T52" s="225"/>
      <c r="U52" s="30"/>
      <c r="V52" s="14"/>
      <c r="W52" s="14"/>
      <c r="X52" s="14"/>
      <c r="Y52" s="79"/>
      <c r="Z52" s="14"/>
      <c r="AA52" s="14"/>
      <c r="AB52" s="14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s="12" customFormat="1" ht="32.25" customHeight="1" x14ac:dyDescent="0.25">
      <c r="A53" s="11"/>
      <c r="B53" s="126" t="s">
        <v>23</v>
      </c>
      <c r="C53" s="128"/>
      <c r="D53" s="126" t="s">
        <v>62</v>
      </c>
      <c r="E53" s="127"/>
      <c r="F53" s="127"/>
      <c r="G53" s="127"/>
      <c r="H53" s="127"/>
      <c r="I53" s="128"/>
      <c r="J53" s="134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6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s="12" customFormat="1" ht="27" customHeight="1" x14ac:dyDescent="0.25">
      <c r="A54" s="11"/>
      <c r="B54" s="126" t="s">
        <v>17</v>
      </c>
      <c r="C54" s="128"/>
      <c r="D54" s="126" t="s">
        <v>79</v>
      </c>
      <c r="E54" s="127"/>
      <c r="F54" s="127"/>
      <c r="G54" s="127"/>
      <c r="H54" s="127"/>
      <c r="I54" s="128"/>
      <c r="J54" s="134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6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s="15" customFormat="1" ht="61.5" customHeight="1" x14ac:dyDescent="0.25">
      <c r="A55" s="13"/>
      <c r="B55" s="100">
        <v>20200126</v>
      </c>
      <c r="C55" s="94" t="s">
        <v>62</v>
      </c>
      <c r="D55" s="94" t="s">
        <v>91</v>
      </c>
      <c r="E55" s="108"/>
      <c r="F55" s="35" t="s">
        <v>116</v>
      </c>
      <c r="G55" s="90" t="s">
        <v>117</v>
      </c>
      <c r="H55" s="70">
        <v>30</v>
      </c>
      <c r="I55" s="70">
        <v>7</v>
      </c>
      <c r="J55" s="35">
        <v>1</v>
      </c>
      <c r="K55" s="35">
        <v>1</v>
      </c>
      <c r="L55" s="35">
        <v>2</v>
      </c>
      <c r="M55" s="35">
        <v>3</v>
      </c>
      <c r="N55" s="90" t="s">
        <v>154</v>
      </c>
      <c r="O55" s="35">
        <v>1</v>
      </c>
      <c r="P55" s="90" t="s">
        <v>153</v>
      </c>
      <c r="Q55" s="82">
        <v>30</v>
      </c>
      <c r="R55" s="90">
        <v>7</v>
      </c>
      <c r="S55" s="94" t="s">
        <v>85</v>
      </c>
      <c r="T55" s="204">
        <v>100000000</v>
      </c>
      <c r="U55" s="35" t="s">
        <v>85</v>
      </c>
      <c r="V55" s="35" t="s">
        <v>85</v>
      </c>
      <c r="W55" s="35" t="s">
        <v>85</v>
      </c>
      <c r="X55" s="35" t="s">
        <v>85</v>
      </c>
      <c r="Y55" s="35" t="s">
        <v>85</v>
      </c>
      <c r="Z55" s="35" t="s">
        <v>85</v>
      </c>
      <c r="AA55" s="94" t="s">
        <v>86</v>
      </c>
      <c r="AB55" s="26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44" s="15" customFormat="1" ht="61.5" customHeight="1" x14ac:dyDescent="0.25">
      <c r="A56" s="13"/>
      <c r="B56" s="101"/>
      <c r="C56" s="95"/>
      <c r="D56" s="95"/>
      <c r="E56" s="108"/>
      <c r="F56" s="35" t="s">
        <v>118</v>
      </c>
      <c r="G56" s="90" t="s">
        <v>119</v>
      </c>
      <c r="H56" s="70">
        <v>2</v>
      </c>
      <c r="I56" s="70">
        <v>1</v>
      </c>
      <c r="J56" s="35">
        <v>0</v>
      </c>
      <c r="K56" s="35">
        <v>0</v>
      </c>
      <c r="L56" s="35">
        <v>0</v>
      </c>
      <c r="M56" s="35">
        <v>1</v>
      </c>
      <c r="N56" s="90" t="s">
        <v>156</v>
      </c>
      <c r="O56" s="35">
        <v>1</v>
      </c>
      <c r="P56" s="90" t="s">
        <v>80</v>
      </c>
      <c r="Q56" s="82">
        <v>2</v>
      </c>
      <c r="R56" s="90">
        <v>1</v>
      </c>
      <c r="S56" s="95"/>
      <c r="T56" s="204">
        <v>530000000</v>
      </c>
      <c r="U56" s="35" t="s">
        <v>85</v>
      </c>
      <c r="V56" s="35" t="s">
        <v>85</v>
      </c>
      <c r="W56" s="35" t="s">
        <v>85</v>
      </c>
      <c r="X56" s="35" t="s">
        <v>85</v>
      </c>
      <c r="Y56" s="35" t="s">
        <v>85</v>
      </c>
      <c r="Z56" s="35" t="s">
        <v>85</v>
      </c>
      <c r="AA56" s="95"/>
      <c r="AB56" s="26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s="15" customFormat="1" ht="47.25" customHeight="1" x14ac:dyDescent="0.25">
      <c r="A57" s="13"/>
      <c r="B57" s="101"/>
      <c r="C57" s="95"/>
      <c r="D57" s="95"/>
      <c r="E57" s="108"/>
      <c r="F57" s="35" t="s">
        <v>120</v>
      </c>
      <c r="G57" s="90" t="s">
        <v>81</v>
      </c>
      <c r="H57" s="70">
        <v>1</v>
      </c>
      <c r="I57" s="200">
        <v>0.25</v>
      </c>
      <c r="J57" s="35">
        <f t="shared" ref="J57:M57" si="1">0.25/4</f>
        <v>6.25E-2</v>
      </c>
      <c r="K57" s="35">
        <f t="shared" si="1"/>
        <v>6.25E-2</v>
      </c>
      <c r="L57" s="35">
        <f t="shared" si="1"/>
        <v>6.25E-2</v>
      </c>
      <c r="M57" s="35">
        <f t="shared" si="1"/>
        <v>6.25E-2</v>
      </c>
      <c r="N57" s="90" t="s">
        <v>155</v>
      </c>
      <c r="O57" s="35">
        <v>1</v>
      </c>
      <c r="P57" s="90" t="s">
        <v>152</v>
      </c>
      <c r="Q57" s="82">
        <v>1</v>
      </c>
      <c r="R57" s="90" t="s">
        <v>84</v>
      </c>
      <c r="S57" s="96"/>
      <c r="T57" s="204">
        <v>4300000000</v>
      </c>
      <c r="U57" s="35" t="s">
        <v>85</v>
      </c>
      <c r="V57" s="35" t="s">
        <v>85</v>
      </c>
      <c r="W57" s="35" t="s">
        <v>85</v>
      </c>
      <c r="X57" s="35" t="s">
        <v>85</v>
      </c>
      <c r="Y57" s="35" t="s">
        <v>85</v>
      </c>
      <c r="Z57" s="35" t="s">
        <v>85</v>
      </c>
      <c r="AA57" s="96"/>
      <c r="AB57" s="26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s="12" customFormat="1" x14ac:dyDescent="0.25">
      <c r="B58" s="101"/>
      <c r="C58" s="95"/>
      <c r="D58" s="95"/>
      <c r="E58" s="108"/>
      <c r="F58" s="35"/>
      <c r="G58" s="90"/>
      <c r="H58" s="189"/>
      <c r="I58" s="69"/>
      <c r="J58" s="35"/>
      <c r="K58" s="35"/>
      <c r="L58" s="35"/>
      <c r="M58" s="35"/>
      <c r="N58" s="90"/>
      <c r="O58" s="84"/>
      <c r="P58" s="217"/>
      <c r="Q58" s="63"/>
      <c r="R58" s="63"/>
      <c r="S58" s="10"/>
      <c r="T58" s="36"/>
      <c r="U58" s="37"/>
      <c r="V58" s="10"/>
      <c r="W58" s="10"/>
      <c r="X58" s="10"/>
      <c r="Y58" s="78"/>
      <c r="Z58" s="10"/>
      <c r="AA58" s="10"/>
      <c r="AB58" s="10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</row>
    <row r="59" spans="1:44" s="12" customFormat="1" x14ac:dyDescent="0.25">
      <c r="B59" s="134"/>
      <c r="C59" s="135"/>
      <c r="D59" s="135"/>
      <c r="E59" s="135"/>
      <c r="F59" s="135"/>
      <c r="G59" s="136"/>
      <c r="H59" s="190"/>
      <c r="I59" s="71"/>
      <c r="J59" s="37"/>
      <c r="K59" s="36"/>
      <c r="L59" s="36"/>
      <c r="M59" s="36"/>
      <c r="N59" s="105" t="s">
        <v>52</v>
      </c>
      <c r="O59" s="105"/>
      <c r="P59" s="105"/>
      <c r="Q59" s="50"/>
      <c r="R59" s="50"/>
      <c r="S59" s="26"/>
      <c r="T59" s="222"/>
      <c r="U59" s="37"/>
      <c r="V59" s="10"/>
      <c r="W59" s="10"/>
      <c r="X59" s="10"/>
      <c r="Y59" s="78"/>
      <c r="Z59" s="10"/>
      <c r="AA59" s="10"/>
      <c r="AB59" s="10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</row>
    <row r="60" spans="1:44" s="17" customFormat="1" ht="20.25" x14ac:dyDescent="0.25">
      <c r="B60" s="46" t="s">
        <v>53</v>
      </c>
      <c r="C60" s="46"/>
      <c r="D60" s="39"/>
      <c r="E60" s="39"/>
      <c r="F60" s="56"/>
      <c r="G60" s="60"/>
      <c r="H60" s="192"/>
      <c r="I60" s="73"/>
      <c r="J60" s="39"/>
      <c r="K60" s="39"/>
      <c r="L60" s="39"/>
      <c r="M60" s="39"/>
      <c r="N60" s="60"/>
      <c r="O60" s="39"/>
      <c r="P60" s="60"/>
      <c r="Q60" s="60"/>
      <c r="R60" s="60"/>
      <c r="S60" s="39"/>
      <c r="T60" s="39"/>
      <c r="U60" s="39"/>
      <c r="V60" s="39"/>
      <c r="Y60" s="80"/>
      <c r="AA60" s="133"/>
    </row>
    <row r="61" spans="1:44" s="12" customFormat="1" ht="60" customHeight="1" x14ac:dyDescent="0.25">
      <c r="B61" s="164" t="s">
        <v>54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Y61" s="11"/>
      <c r="AA61" s="133"/>
    </row>
    <row r="62" spans="1:44" s="17" customFormat="1" ht="15.75" x14ac:dyDescent="0.25">
      <c r="B62" s="163" t="s">
        <v>50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226"/>
      <c r="Y62" s="80"/>
      <c r="AA62" s="133"/>
    </row>
    <row r="63" spans="1:44" s="12" customFormat="1" ht="15.75" x14ac:dyDescent="0.25"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28"/>
      <c r="Y63" s="11"/>
    </row>
    <row r="64" spans="1:44" s="12" customFormat="1" x14ac:dyDescent="0.25">
      <c r="B64" s="38" t="s">
        <v>55</v>
      </c>
      <c r="F64" s="57"/>
      <c r="G64" s="216"/>
      <c r="H64" s="193"/>
      <c r="I64" s="74"/>
      <c r="N64" s="216"/>
      <c r="O64" s="28"/>
      <c r="P64" s="216"/>
      <c r="Q64" s="61"/>
      <c r="R64" s="61"/>
      <c r="T64" s="28"/>
      <c r="U64" s="28"/>
      <c r="Y64" s="11"/>
    </row>
    <row r="65" spans="2:25" s="12" customFormat="1" x14ac:dyDescent="0.25">
      <c r="B65" s="38" t="s">
        <v>51</v>
      </c>
      <c r="C65" s="28"/>
      <c r="D65" s="28"/>
      <c r="E65" s="28"/>
      <c r="F65" s="57"/>
      <c r="G65" s="216"/>
      <c r="H65" s="193"/>
      <c r="I65" s="74"/>
      <c r="J65" s="28"/>
      <c r="K65" s="28"/>
      <c r="L65" s="28"/>
      <c r="M65" s="28"/>
      <c r="N65" s="216"/>
      <c r="O65" s="28"/>
      <c r="P65" s="216"/>
      <c r="Q65" s="61"/>
      <c r="R65" s="61"/>
      <c r="T65" s="28"/>
      <c r="U65" s="28"/>
      <c r="Y65" s="11"/>
    </row>
    <row r="66" spans="2:25" s="12" customFormat="1" x14ac:dyDescent="0.25">
      <c r="B66" s="11" t="s">
        <v>48</v>
      </c>
      <c r="F66" s="57"/>
      <c r="G66" s="216"/>
      <c r="H66" s="193"/>
      <c r="I66" s="74"/>
      <c r="N66" s="216"/>
      <c r="O66" s="28"/>
      <c r="P66" s="216"/>
      <c r="Q66" s="61"/>
      <c r="R66" s="61"/>
      <c r="T66" s="28"/>
      <c r="U66" s="28"/>
      <c r="Y66" s="11"/>
    </row>
    <row r="67" spans="2:25" s="12" customFormat="1" x14ac:dyDescent="0.25">
      <c r="F67" s="57"/>
      <c r="G67" s="216"/>
      <c r="H67" s="193"/>
      <c r="I67" s="74"/>
      <c r="N67" s="216"/>
      <c r="O67" s="28"/>
      <c r="P67" s="216"/>
      <c r="Q67" s="61"/>
      <c r="R67" s="61"/>
      <c r="T67" s="28"/>
      <c r="U67" s="28"/>
      <c r="Y67" s="11"/>
    </row>
    <row r="68" spans="2:25" s="12" customFormat="1" x14ac:dyDescent="0.25">
      <c r="F68" s="57"/>
      <c r="G68" s="216"/>
      <c r="H68" s="193"/>
      <c r="I68" s="74"/>
      <c r="N68" s="216"/>
      <c r="O68" s="28"/>
      <c r="P68" s="216"/>
      <c r="Q68" s="61"/>
      <c r="R68" s="61"/>
      <c r="T68" s="28"/>
      <c r="U68" s="28"/>
      <c r="Y68" s="11"/>
    </row>
    <row r="69" spans="2:25" s="12" customFormat="1" x14ac:dyDescent="0.25">
      <c r="F69" s="57"/>
      <c r="G69" s="216"/>
      <c r="H69" s="193"/>
      <c r="I69" s="74"/>
      <c r="N69" s="216"/>
      <c r="O69" s="28"/>
      <c r="P69" s="216"/>
      <c r="Q69" s="61"/>
      <c r="R69" s="61"/>
      <c r="T69" s="28"/>
      <c r="U69" s="28"/>
      <c r="Y69" s="11"/>
    </row>
    <row r="70" spans="2:25" s="12" customFormat="1" x14ac:dyDescent="0.25">
      <c r="F70" s="57"/>
      <c r="G70" s="216"/>
      <c r="H70" s="193"/>
      <c r="I70" s="74"/>
      <c r="N70" s="216"/>
      <c r="O70" s="28"/>
      <c r="P70" s="216"/>
      <c r="Q70" s="61"/>
      <c r="R70" s="61"/>
      <c r="T70" s="28"/>
      <c r="U70" s="28"/>
      <c r="Y70" s="11"/>
    </row>
    <row r="71" spans="2:25" s="12" customFormat="1" x14ac:dyDescent="0.25">
      <c r="F71" s="57"/>
      <c r="G71" s="216"/>
      <c r="H71" s="193"/>
      <c r="I71" s="74"/>
      <c r="N71" s="216"/>
      <c r="O71" s="28"/>
      <c r="P71" s="216"/>
      <c r="Q71" s="61"/>
      <c r="R71" s="61"/>
      <c r="T71" s="28"/>
      <c r="U71" s="28"/>
      <c r="Y71" s="11"/>
    </row>
    <row r="72" spans="2:25" s="12" customFormat="1" x14ac:dyDescent="0.25">
      <c r="F72" s="57"/>
      <c r="G72" s="216"/>
      <c r="H72" s="193"/>
      <c r="I72" s="74"/>
      <c r="N72" s="216"/>
      <c r="O72" s="28"/>
      <c r="P72" s="216"/>
      <c r="Q72" s="61"/>
      <c r="R72" s="61"/>
      <c r="T72" s="28"/>
      <c r="U72" s="28"/>
      <c r="Y72" s="11"/>
    </row>
    <row r="73" spans="2:25" s="12" customFormat="1" x14ac:dyDescent="0.25">
      <c r="F73" s="57"/>
      <c r="G73" s="216"/>
      <c r="H73" s="193"/>
      <c r="I73" s="74"/>
      <c r="N73" s="216"/>
      <c r="O73" s="28"/>
      <c r="P73" s="216"/>
      <c r="Q73" s="61"/>
      <c r="R73" s="61"/>
      <c r="T73" s="28"/>
      <c r="U73" s="28"/>
      <c r="Y73" s="11"/>
    </row>
    <row r="74" spans="2:25" s="12" customFormat="1" x14ac:dyDescent="0.25">
      <c r="F74" s="57"/>
      <c r="G74" s="216"/>
      <c r="H74" s="193"/>
      <c r="I74" s="74"/>
      <c r="N74" s="216"/>
      <c r="O74" s="28"/>
      <c r="P74" s="216"/>
      <c r="Q74" s="61"/>
      <c r="R74" s="61"/>
      <c r="T74" s="28"/>
      <c r="U74" s="28"/>
      <c r="Y74" s="11"/>
    </row>
    <row r="75" spans="2:25" s="12" customFormat="1" x14ac:dyDescent="0.25">
      <c r="F75" s="57"/>
      <c r="G75" s="216"/>
      <c r="H75" s="193"/>
      <c r="I75" s="74"/>
      <c r="N75" s="216"/>
      <c r="O75" s="28"/>
      <c r="P75" s="216"/>
      <c r="Q75" s="61"/>
      <c r="R75" s="61"/>
      <c r="T75" s="28"/>
      <c r="U75" s="28"/>
      <c r="Y75" s="11"/>
    </row>
    <row r="76" spans="2:25" s="12" customFormat="1" x14ac:dyDescent="0.25">
      <c r="F76" s="57"/>
      <c r="G76" s="216"/>
      <c r="H76" s="193"/>
      <c r="I76" s="74"/>
      <c r="N76" s="216"/>
      <c r="O76" s="28"/>
      <c r="P76" s="216"/>
      <c r="Q76" s="61"/>
      <c r="R76" s="61"/>
      <c r="T76" s="28"/>
      <c r="U76" s="28"/>
      <c r="Y76" s="11"/>
    </row>
    <row r="77" spans="2:25" s="12" customFormat="1" x14ac:dyDescent="0.25">
      <c r="F77" s="57"/>
      <c r="G77" s="216"/>
      <c r="H77" s="193"/>
      <c r="I77" s="74"/>
      <c r="N77" s="216"/>
      <c r="O77" s="28"/>
      <c r="P77" s="216"/>
      <c r="Q77" s="61"/>
      <c r="R77" s="61"/>
      <c r="T77" s="28"/>
      <c r="U77" s="28"/>
      <c r="Y77" s="11"/>
    </row>
    <row r="78" spans="2:25" s="12" customFormat="1" x14ac:dyDescent="0.25">
      <c r="F78" s="57"/>
      <c r="G78" s="216"/>
      <c r="H78" s="193"/>
      <c r="I78" s="74"/>
      <c r="N78" s="216"/>
      <c r="O78" s="28"/>
      <c r="P78" s="216"/>
      <c r="Q78" s="61"/>
      <c r="R78" s="61"/>
      <c r="T78" s="28"/>
      <c r="U78" s="28"/>
      <c r="Y78" s="11"/>
    </row>
  </sheetData>
  <mergeCells count="139">
    <mergeCell ref="E20:E31"/>
    <mergeCell ref="C20:C31"/>
    <mergeCell ref="B20:B31"/>
    <mergeCell ref="D20:D30"/>
    <mergeCell ref="T20:T21"/>
    <mergeCell ref="U20:U21"/>
    <mergeCell ref="V20:V21"/>
    <mergeCell ref="S20:S21"/>
    <mergeCell ref="R20:R21"/>
    <mergeCell ref="Q20:Q21"/>
    <mergeCell ref="P20:P21"/>
    <mergeCell ref="P23:P25"/>
    <mergeCell ref="Q23:Q25"/>
    <mergeCell ref="R23:R25"/>
    <mergeCell ref="S23:S25"/>
    <mergeCell ref="T23:T25"/>
    <mergeCell ref="U23:U25"/>
    <mergeCell ref="V23:V25"/>
    <mergeCell ref="S15:Y15"/>
    <mergeCell ref="N32:P32"/>
    <mergeCell ref="K20:K21"/>
    <mergeCell ref="L20:L21"/>
    <mergeCell ref="M20:M21"/>
    <mergeCell ref="AA20:AA26"/>
    <mergeCell ref="AA36:AA38"/>
    <mergeCell ref="AA44:AA50"/>
    <mergeCell ref="Z15:Z16"/>
    <mergeCell ref="W20:W21"/>
    <mergeCell ref="X20:X21"/>
    <mergeCell ref="Y20:Y21"/>
    <mergeCell ref="Y23:Y25"/>
    <mergeCell ref="W23:W25"/>
    <mergeCell ref="X23:X25"/>
    <mergeCell ref="B15:B16"/>
    <mergeCell ref="C36:C39"/>
    <mergeCell ref="B36:B39"/>
    <mergeCell ref="E15:E16"/>
    <mergeCell ref="I15:I16"/>
    <mergeCell ref="C15:C16"/>
    <mergeCell ref="F15:F16"/>
    <mergeCell ref="AA1:AB3"/>
    <mergeCell ref="AA4:AB5"/>
    <mergeCell ref="AA6:AB7"/>
    <mergeCell ref="T1:Z3"/>
    <mergeCell ref="J34:AB34"/>
    <mergeCell ref="J35:AB35"/>
    <mergeCell ref="I13:V13"/>
    <mergeCell ref="B13:H13"/>
    <mergeCell ref="I14:V14"/>
    <mergeCell ref="B14:H14"/>
    <mergeCell ref="B12:H12"/>
    <mergeCell ref="B18:C18"/>
    <mergeCell ref="J20:J21"/>
    <mergeCell ref="I10:V10"/>
    <mergeCell ref="I11:V11"/>
    <mergeCell ref="AA15:AA16"/>
    <mergeCell ref="B59:G59"/>
    <mergeCell ref="B63:T63"/>
    <mergeCell ref="Z20:Z26"/>
    <mergeCell ref="C1:H7"/>
    <mergeCell ref="B34:C34"/>
    <mergeCell ref="B35:C35"/>
    <mergeCell ref="D34:I34"/>
    <mergeCell ref="D35:I35"/>
    <mergeCell ref="B32:M32"/>
    <mergeCell ref="H15:H16"/>
    <mergeCell ref="J15:M15"/>
    <mergeCell ref="I1:S3"/>
    <mergeCell ref="I4:S5"/>
    <mergeCell ref="I6:S7"/>
    <mergeCell ref="B1:B7"/>
    <mergeCell ref="B19:C19"/>
    <mergeCell ref="J18:AB18"/>
    <mergeCell ref="J19:AB19"/>
    <mergeCell ref="I9:V9"/>
    <mergeCell ref="AB15:AB16"/>
    <mergeCell ref="B62:T62"/>
    <mergeCell ref="B61:V61"/>
    <mergeCell ref="N40:P40"/>
    <mergeCell ref="B40:G40"/>
    <mergeCell ref="E44:E50"/>
    <mergeCell ref="AA60:AA62"/>
    <mergeCell ref="B42:C42"/>
    <mergeCell ref="D42:I42"/>
    <mergeCell ref="J42:AB42"/>
    <mergeCell ref="B43:C43"/>
    <mergeCell ref="D43:I43"/>
    <mergeCell ref="J43:AB43"/>
    <mergeCell ref="B44:B50"/>
    <mergeCell ref="C44:C50"/>
    <mergeCell ref="D44:D50"/>
    <mergeCell ref="AA55:AA57"/>
    <mergeCell ref="E55:E58"/>
    <mergeCell ref="N51:P51"/>
    <mergeCell ref="B53:C53"/>
    <mergeCell ref="D53:I53"/>
    <mergeCell ref="J53:AB53"/>
    <mergeCell ref="B54:C54"/>
    <mergeCell ref="D54:I54"/>
    <mergeCell ref="J54:AB54"/>
    <mergeCell ref="B51:G51"/>
    <mergeCell ref="T4:Z5"/>
    <mergeCell ref="T6:Z7"/>
    <mergeCell ref="D36:D39"/>
    <mergeCell ref="E36:E39"/>
    <mergeCell ref="B8:H8"/>
    <mergeCell ref="G20:G21"/>
    <mergeCell ref="H20:H21"/>
    <mergeCell ref="G23:G25"/>
    <mergeCell ref="H23:H25"/>
    <mergeCell ref="I20:I21"/>
    <mergeCell ref="B9:H9"/>
    <mergeCell ref="N15:R15"/>
    <mergeCell ref="D15:D16"/>
    <mergeCell ref="I8:S8"/>
    <mergeCell ref="D18:I18"/>
    <mergeCell ref="O23:O25"/>
    <mergeCell ref="I12:V12"/>
    <mergeCell ref="D19:I19"/>
    <mergeCell ref="B11:H11"/>
    <mergeCell ref="B10:H10"/>
    <mergeCell ref="G15:G16"/>
    <mergeCell ref="N59:P59"/>
    <mergeCell ref="B55:B58"/>
    <mergeCell ref="C55:C58"/>
    <mergeCell ref="D55:D58"/>
    <mergeCell ref="F20:F21"/>
    <mergeCell ref="F23:F25"/>
    <mergeCell ref="N20:N21"/>
    <mergeCell ref="O20:O21"/>
    <mergeCell ref="I23:I25"/>
    <mergeCell ref="J23:J25"/>
    <mergeCell ref="K23:K25"/>
    <mergeCell ref="L23:L25"/>
    <mergeCell ref="M23:M25"/>
    <mergeCell ref="N23:N25"/>
    <mergeCell ref="S55:S57"/>
    <mergeCell ref="S36:S38"/>
    <mergeCell ref="S44:S50"/>
  </mergeCells>
  <pageMargins left="1.299212598425197" right="0.70866141732283472" top="0.74803149606299213" bottom="0.74803149606299213" header="0.31496062992125984" footer="0.31496062992125984"/>
  <pageSetup paperSize="5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Ejemplo</vt:lpstr>
      <vt:lpstr>Ejemplo!Títulos_a_imprimir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USUARIO</cp:lastModifiedBy>
  <cp:lastPrinted>2020-12-02T18:11:37Z</cp:lastPrinted>
  <dcterms:created xsi:type="dcterms:W3CDTF">2016-01-29T14:00:56Z</dcterms:created>
  <dcterms:modified xsi:type="dcterms:W3CDTF">2020-12-30T21:26:53Z</dcterms:modified>
</cp:coreProperties>
</file>